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YNCPA-PC\Personal\213_オリジナルツール\"/>
    </mc:Choice>
  </mc:AlternateContent>
  <xr:revisionPtr revIDLastSave="0" documentId="13_ncr:1_{52CE9B73-31EA-420A-9864-B6C3083FA0BD}" xr6:coauthVersionLast="47" xr6:coauthVersionMax="47" xr10:uidLastSave="{00000000-0000-0000-0000-000000000000}"/>
  <bookViews>
    <workbookView xWindow="-108" yWindow="-108" windowWidth="23256" windowHeight="12720" activeTab="2" xr2:uid="{1975C65C-0977-43E3-B04A-CF96A314046F}"/>
  </bookViews>
  <sheets>
    <sheet name="サンプル" sheetId="6" r:id="rId1"/>
    <sheet name="判定" sheetId="3" r:id="rId2"/>
    <sheet name="00" sheetId="2" r:id="rId3"/>
  </sheets>
  <definedNames>
    <definedName name="_xlnm.Print_Area" localSheetId="2">'00'!$A$2:$M$46</definedName>
    <definedName name="_xlnm.Print_Area" localSheetId="0">サンプル!$A$2:$M$46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6" i="2" l="1"/>
  <c r="C26" i="6"/>
  <c r="J40" i="6"/>
  <c r="K40" i="6" s="1"/>
  <c r="I40" i="6"/>
  <c r="J39" i="6"/>
  <c r="K39" i="6" s="1"/>
  <c r="I39" i="6"/>
  <c r="J38" i="6"/>
  <c r="I38" i="6"/>
  <c r="K37" i="6"/>
  <c r="J37" i="6"/>
  <c r="I37" i="6"/>
  <c r="J36" i="6"/>
  <c r="K36" i="6" s="1"/>
  <c r="I36" i="6"/>
  <c r="J35" i="6"/>
  <c r="K35" i="6" s="1"/>
  <c r="I35" i="6"/>
  <c r="J34" i="6"/>
  <c r="K34" i="6" s="1"/>
  <c r="I34" i="6"/>
  <c r="I41" i="6" s="1"/>
  <c r="C45" i="6" s="1"/>
  <c r="K26" i="6"/>
  <c r="J17" i="6"/>
  <c r="K17" i="6" s="1"/>
  <c r="I17" i="6"/>
  <c r="J16" i="6"/>
  <c r="K16" i="6" s="1"/>
  <c r="I16" i="6"/>
  <c r="P15" i="6"/>
  <c r="J15" i="6"/>
  <c r="K15" i="6" s="1"/>
  <c r="I15" i="6"/>
  <c r="J14" i="6"/>
  <c r="K14" i="6" s="1"/>
  <c r="I14" i="6"/>
  <c r="J13" i="6"/>
  <c r="K13" i="6" s="1"/>
  <c r="I13" i="6"/>
  <c r="J12" i="6"/>
  <c r="K12" i="6" s="1"/>
  <c r="I12" i="6"/>
  <c r="I18" i="6" s="1"/>
  <c r="D45" i="6" s="1"/>
  <c r="J11" i="6"/>
  <c r="K11" i="6" s="1"/>
  <c r="I11" i="6"/>
  <c r="G6" i="6"/>
  <c r="B22" i="6" s="1"/>
  <c r="P15" i="2"/>
  <c r="J41" i="6" l="1"/>
  <c r="J18" i="6"/>
  <c r="K18" i="6"/>
  <c r="K38" i="6"/>
  <c r="K41" i="6" s="1"/>
  <c r="K42" i="6" s="1"/>
  <c r="K10" i="6"/>
  <c r="M21" i="6"/>
  <c r="I36" i="2"/>
  <c r="J36" i="2"/>
  <c r="K36" i="2" s="1"/>
  <c r="I37" i="2"/>
  <c r="J37" i="2"/>
  <c r="K37" i="2" s="1"/>
  <c r="J35" i="2"/>
  <c r="J38" i="2"/>
  <c r="J39" i="2"/>
  <c r="J40" i="2"/>
  <c r="J34" i="2"/>
  <c r="I14" i="2"/>
  <c r="J14" i="2"/>
  <c r="K14" i="2" s="1"/>
  <c r="I15" i="2"/>
  <c r="J15" i="2"/>
  <c r="K15" i="2" s="1"/>
  <c r="J12" i="2"/>
  <c r="J13" i="2"/>
  <c r="J16" i="2"/>
  <c r="J17" i="2"/>
  <c r="J11" i="2"/>
  <c r="B26" i="6" l="1"/>
  <c r="L26" i="6" s="1"/>
  <c r="M27" i="6" s="1"/>
  <c r="K19" i="6"/>
  <c r="K12" i="2"/>
  <c r="P13" i="6" l="1"/>
  <c r="P12" i="6"/>
  <c r="P16" i="6"/>
  <c r="K21" i="6" s="1"/>
  <c r="E45" i="6" s="1"/>
  <c r="B45" i="6" s="1"/>
  <c r="K20" i="6"/>
  <c r="J18" i="2"/>
  <c r="K35" i="2"/>
  <c r="K39" i="2" s="1"/>
  <c r="K38" i="2"/>
  <c r="G6" i="2"/>
  <c r="K21" i="2" s="1"/>
  <c r="K26" i="2"/>
  <c r="I40" i="2"/>
  <c r="I39" i="2"/>
  <c r="I38" i="2"/>
  <c r="I35" i="2"/>
  <c r="I34" i="2"/>
  <c r="B22" i="2" l="1"/>
  <c r="K10" i="2"/>
  <c r="M21" i="2"/>
  <c r="I41" i="2"/>
  <c r="C45" i="2" s="1"/>
  <c r="K34" i="2"/>
  <c r="K40" i="2"/>
  <c r="K41" i="2" l="1"/>
  <c r="K42" i="2" s="1"/>
  <c r="J41" i="2"/>
  <c r="I12" i="2" l="1"/>
  <c r="I13" i="2"/>
  <c r="K13" i="2"/>
  <c r="I16" i="2"/>
  <c r="K16" i="2"/>
  <c r="I17" i="2"/>
  <c r="K11" i="2"/>
  <c r="I11" i="2"/>
  <c r="I18" i="2" l="1"/>
  <c r="D45" i="2" s="1"/>
  <c r="K17" i="2"/>
  <c r="K18" i="2" s="1"/>
  <c r="K19" i="2" l="1"/>
  <c r="B26" i="2"/>
  <c r="L26" i="2" s="1"/>
  <c r="M27" i="2" s="1"/>
  <c r="K20" i="2" l="1"/>
  <c r="P13" i="2"/>
  <c r="P16" i="2"/>
  <c r="E45" i="2"/>
  <c r="B45" i="2" s="1"/>
  <c r="P12" i="2"/>
</calcChain>
</file>

<file path=xl/sharedStrings.xml><?xml version="1.0" encoding="utf-8"?>
<sst xmlns="http://schemas.openxmlformats.org/spreadsheetml/2006/main" count="324" uniqueCount="176">
  <si>
    <t>販売目的</t>
  </si>
  <si>
    <t>土地金額</t>
    <rPh sb="0" eb="2">
      <t>トチ</t>
    </rPh>
    <rPh sb="2" eb="4">
      <t>キンガク</t>
    </rPh>
    <phoneticPr fontId="2"/>
  </si>
  <si>
    <t>支払総額</t>
    <rPh sb="0" eb="2">
      <t>シハライ</t>
    </rPh>
    <rPh sb="2" eb="4">
      <t>ソウガク</t>
    </rPh>
    <phoneticPr fontId="2"/>
  </si>
  <si>
    <t>yes</t>
  </si>
  <si>
    <t>no</t>
  </si>
  <si>
    <t>収益物件</t>
    <rPh sb="0" eb="4">
      <t>シュウエキブッケン</t>
    </rPh>
    <phoneticPr fontId="2"/>
  </si>
  <si>
    <t>ない</t>
    <phoneticPr fontId="2"/>
  </si>
  <si>
    <t>自己使用</t>
    <rPh sb="0" eb="4">
      <t>ジコシヨウ</t>
    </rPh>
    <phoneticPr fontId="2"/>
  </si>
  <si>
    <t>住宅用</t>
    <rPh sb="0" eb="3">
      <t>ジュウタクヨウ</t>
    </rPh>
    <phoneticPr fontId="2"/>
  </si>
  <si>
    <t>事業用</t>
    <rPh sb="0" eb="3">
      <t>ジギョウヨウ</t>
    </rPh>
    <phoneticPr fontId="2"/>
  </si>
  <si>
    <t>課税仕入(非課税対応)</t>
    <rPh sb="0" eb="2">
      <t>カゼイ</t>
    </rPh>
    <rPh sb="2" eb="4">
      <t>シイ</t>
    </rPh>
    <rPh sb="5" eb="8">
      <t>ヒカゼイ</t>
    </rPh>
    <rPh sb="8" eb="10">
      <t>タイオウ</t>
    </rPh>
    <phoneticPr fontId="2"/>
  </si>
  <si>
    <t>兼用</t>
    <rPh sb="0" eb="2">
      <t>ケンヨウ</t>
    </rPh>
    <phoneticPr fontId="2"/>
  </si>
  <si>
    <t>課税仕入(課税対応)</t>
    <rPh sb="0" eb="2">
      <t>カゼイ</t>
    </rPh>
    <rPh sb="2" eb="4">
      <t>シイ</t>
    </rPh>
    <rPh sb="5" eb="7">
      <t>カゼイ</t>
    </rPh>
    <rPh sb="7" eb="9">
      <t>タイオウ</t>
    </rPh>
    <phoneticPr fontId="2"/>
  </si>
  <si>
    <t>課税仕入(共通対応)</t>
    <rPh sb="0" eb="2">
      <t>カゼイ</t>
    </rPh>
    <rPh sb="2" eb="4">
      <t>シイ</t>
    </rPh>
    <rPh sb="5" eb="7">
      <t>キョウツウ</t>
    </rPh>
    <rPh sb="7" eb="9">
      <t>タイオウ</t>
    </rPh>
    <phoneticPr fontId="2"/>
  </si>
  <si>
    <t>・・・</t>
    <phoneticPr fontId="2"/>
  </si>
  <si>
    <t>建物金額(税抜)が1000万円以上である(※1)</t>
    <rPh sb="0" eb="2">
      <t>タテモノ</t>
    </rPh>
    <rPh sb="2" eb="4">
      <t>キンガク</t>
    </rPh>
    <rPh sb="5" eb="6">
      <t>ゼイ</t>
    </rPh>
    <rPh sb="6" eb="7">
      <t>ヌ</t>
    </rPh>
    <rPh sb="13" eb="15">
      <t>マンエン</t>
    </rPh>
    <rPh sb="15" eb="17">
      <t>イジョウ</t>
    </rPh>
    <phoneticPr fontId="2"/>
  </si>
  <si>
    <t>判定の結果による消費税の取り扱い</t>
    <rPh sb="0" eb="2">
      <t>ハンテイ</t>
    </rPh>
    <rPh sb="3" eb="5">
      <t>ケッカ</t>
    </rPh>
    <rPh sb="8" eb="11">
      <t>ｓｈｚ</t>
    </rPh>
    <rPh sb="12" eb="13">
      <t>ト</t>
    </rPh>
    <rPh sb="14" eb="15">
      <t>アツカ</t>
    </rPh>
    <phoneticPr fontId="2"/>
  </si>
  <si>
    <t>消費税から控除できる金額割合</t>
    <rPh sb="0" eb="3">
      <t>ｓｈｚ</t>
    </rPh>
    <rPh sb="5" eb="7">
      <t>コウジョ</t>
    </rPh>
    <rPh sb="10" eb="12">
      <t>キンガク</t>
    </rPh>
    <rPh sb="12" eb="14">
      <t>ワリアイ</t>
    </rPh>
    <phoneticPr fontId="2"/>
  </si>
  <si>
    <t>建物の消費税の100%</t>
    <rPh sb="0" eb="2">
      <t>タテモノ</t>
    </rPh>
    <rPh sb="3" eb="6">
      <t>ｓｈｚ</t>
    </rPh>
    <phoneticPr fontId="2"/>
  </si>
  <si>
    <t>建物の消費税の0%　(控除できない)　</t>
    <rPh sb="3" eb="6">
      <t>ｓｈｚ</t>
    </rPh>
    <rPh sb="11" eb="13">
      <t>コウジョ</t>
    </rPh>
    <phoneticPr fontId="2"/>
  </si>
  <si>
    <t>内消費税額</t>
    <rPh sb="0" eb="1">
      <t>ウチ</t>
    </rPh>
    <rPh sb="1" eb="4">
      <t>shz</t>
    </rPh>
    <rPh sb="4" eb="5">
      <t>ガク</t>
    </rPh>
    <phoneticPr fontId="2"/>
  </si>
  <si>
    <t>仕入情報</t>
    <rPh sb="0" eb="2">
      <t>シイレ</t>
    </rPh>
    <rPh sb="2" eb="4">
      <t>ジョウホウ</t>
    </rPh>
    <phoneticPr fontId="2"/>
  </si>
  <si>
    <t>収入情報</t>
    <rPh sb="0" eb="2">
      <t>シュウニュウ</t>
    </rPh>
    <rPh sb="2" eb="4">
      <t>ジョウホウ</t>
    </rPh>
    <phoneticPr fontId="2"/>
  </si>
  <si>
    <t>仕入税額控除
としない金額</t>
    <rPh sb="0" eb="2">
      <t>シイレ</t>
    </rPh>
    <rPh sb="2" eb="4">
      <t>ゼイガク</t>
    </rPh>
    <rPh sb="4" eb="6">
      <t>コウジョ</t>
    </rPh>
    <rPh sb="11" eb="13">
      <t>キンガク</t>
    </rPh>
    <phoneticPr fontId="2"/>
  </si>
  <si>
    <t>仕入期</t>
    <rPh sb="0" eb="2">
      <t>シイレ</t>
    </rPh>
    <rPh sb="2" eb="3">
      <t>キ</t>
    </rPh>
    <phoneticPr fontId="2"/>
  </si>
  <si>
    <t>仕入日の属する課税期間</t>
  </si>
  <si>
    <t>翌課税期間</t>
    <rPh sb="0" eb="1">
      <t>ヨク</t>
    </rPh>
    <rPh sb="1" eb="3">
      <t>カゼイ</t>
    </rPh>
    <rPh sb="3" eb="5">
      <t>キカン</t>
    </rPh>
    <phoneticPr fontId="2"/>
  </si>
  <si>
    <t>翌々課税期間（調整期間）</t>
    <rPh sb="0" eb="2">
      <t>ヨクヨク</t>
    </rPh>
    <rPh sb="2" eb="4">
      <t>カゼイ</t>
    </rPh>
    <rPh sb="4" eb="6">
      <t>キカン</t>
    </rPh>
    <phoneticPr fontId="2"/>
  </si>
  <si>
    <t>課税対応</t>
    <rPh sb="0" eb="2">
      <t>カゼイ</t>
    </rPh>
    <rPh sb="2" eb="4">
      <t>タイオウ</t>
    </rPh>
    <phoneticPr fontId="2"/>
  </si>
  <si>
    <t>非課税対応</t>
    <rPh sb="0" eb="3">
      <t>ヒカゼイ</t>
    </rPh>
    <rPh sb="3" eb="5">
      <t>タイオウ</t>
    </rPh>
    <phoneticPr fontId="2"/>
  </si>
  <si>
    <t>仕入税額控除
算入期</t>
    <rPh sb="7" eb="9">
      <t>サンニュウ</t>
    </rPh>
    <rPh sb="9" eb="10">
      <t>キ</t>
    </rPh>
    <phoneticPr fontId="2"/>
  </si>
  <si>
    <t>仕入税額控除
算入額</t>
    <rPh sb="0" eb="2">
      <t>シイレ</t>
    </rPh>
    <rPh sb="2" eb="4">
      <t>ゼイガク</t>
    </rPh>
    <rPh sb="4" eb="6">
      <t>コウジョ</t>
    </rPh>
    <rPh sb="7" eb="9">
      <t>サンニュウ</t>
    </rPh>
    <rPh sb="9" eb="10">
      <t>ガク</t>
    </rPh>
    <phoneticPr fontId="2"/>
  </si>
  <si>
    <t>税額控除算入情報</t>
    <rPh sb="0" eb="2">
      <t>ゼイガク</t>
    </rPh>
    <rPh sb="2" eb="4">
      <t>コウジョ</t>
    </rPh>
    <rPh sb="4" eb="6">
      <t>サンニュウ</t>
    </rPh>
    <rPh sb="6" eb="8">
      <t>ジョウホウ</t>
    </rPh>
    <phoneticPr fontId="2"/>
  </si>
  <si>
    <t>売上相手先名</t>
    <rPh sb="0" eb="2">
      <t>ウア</t>
    </rPh>
    <rPh sb="2" eb="6">
      <t>アイテサキメイ</t>
    </rPh>
    <phoneticPr fontId="2"/>
  </si>
  <si>
    <r>
      <t>住所</t>
    </r>
    <r>
      <rPr>
        <sz val="9"/>
        <color theme="1"/>
        <rFont val="Meiryo UI"/>
        <family val="3"/>
        <charset val="128"/>
      </rPr>
      <t>(特に記載は不要)</t>
    </r>
    <rPh sb="0" eb="2">
      <t>ジュウショ</t>
    </rPh>
    <rPh sb="3" eb="4">
      <t>トク</t>
    </rPh>
    <rPh sb="5" eb="7">
      <t>キサイ</t>
    </rPh>
    <rPh sb="8" eb="10">
      <t>フヨウ</t>
    </rPh>
    <phoneticPr fontId="2"/>
  </si>
  <si>
    <t>個別課税売上割合</t>
    <rPh sb="0" eb="2">
      <t>コベツ</t>
    </rPh>
    <rPh sb="2" eb="4">
      <t>カゼイ</t>
    </rPh>
    <rPh sb="4" eb="6">
      <t>ウア</t>
    </rPh>
    <rPh sb="6" eb="8">
      <t>ワリアイ</t>
    </rPh>
    <phoneticPr fontId="2"/>
  </si>
  <si>
    <t>消費税額計算</t>
    <rPh sb="0" eb="3">
      <t>shz</t>
    </rPh>
    <rPh sb="3" eb="6">
      <t>ガクケイサン</t>
    </rPh>
    <phoneticPr fontId="2"/>
  </si>
  <si>
    <t xml:space="preserve">会計上「土地」
</t>
    <rPh sb="0" eb="2">
      <t>カイケイ</t>
    </rPh>
    <rPh sb="2" eb="3">
      <t>ジョウ</t>
    </rPh>
    <rPh sb="4" eb="6">
      <t>トチ</t>
    </rPh>
    <phoneticPr fontId="2"/>
  </si>
  <si>
    <t xml:space="preserve">会計上「建物」
</t>
    <rPh sb="0" eb="2">
      <t>カイケイ</t>
    </rPh>
    <rPh sb="2" eb="3">
      <t>ジョウ</t>
    </rPh>
    <rPh sb="4" eb="6">
      <t>タテモノ</t>
    </rPh>
    <phoneticPr fontId="2"/>
  </si>
  <si>
    <r>
      <rPr>
        <sz val="11"/>
        <color theme="1"/>
        <rFont val="Meiryo UI"/>
        <family val="3"/>
        <charset val="128"/>
      </rPr>
      <t>支払相手先名</t>
    </r>
    <r>
      <rPr>
        <sz val="9"/>
        <color theme="1"/>
        <rFont val="Meiryo UI"/>
        <family val="3"/>
        <charset val="128"/>
      </rPr>
      <t>(※各100万円以上で法定調書を作成します)</t>
    </r>
    <rPh sb="0" eb="2">
      <t>シハライ</t>
    </rPh>
    <rPh sb="2" eb="6">
      <t>アイテサキメイ</t>
    </rPh>
    <rPh sb="8" eb="9">
      <t>カク</t>
    </rPh>
    <rPh sb="12" eb="16">
      <t>マンエンイジョウ</t>
    </rPh>
    <rPh sb="17" eb="21">
      <t>ホウテイチョウショ</t>
    </rPh>
    <rPh sb="22" eb="24">
      <t>サクセイ</t>
    </rPh>
    <phoneticPr fontId="2"/>
  </si>
  <si>
    <t>居住用賃貸建物</t>
  </si>
  <si>
    <t>居住用賃貸建物</t>
    <rPh sb="3" eb="5">
      <t>チンタイ</t>
    </rPh>
    <phoneticPr fontId="2"/>
  </si>
  <si>
    <t>建物ない</t>
    <rPh sb="0" eb="2">
      <t>タテモノ</t>
    </rPh>
    <phoneticPr fontId="2"/>
  </si>
  <si>
    <t>按分基準金額
(土地)</t>
    <rPh sb="0" eb="2">
      <t>アンブン</t>
    </rPh>
    <rPh sb="2" eb="4">
      <t>キジュン</t>
    </rPh>
    <rPh sb="4" eb="6">
      <t>キンガク</t>
    </rPh>
    <rPh sb="8" eb="10">
      <t>トチ</t>
    </rPh>
    <phoneticPr fontId="2"/>
  </si>
  <si>
    <t>按分基準金額
(建物)</t>
    <rPh sb="0" eb="2">
      <t>アンブン</t>
    </rPh>
    <rPh sb="2" eb="4">
      <t>キジュン</t>
    </rPh>
    <rPh sb="4" eb="6">
      <t>キンガク</t>
    </rPh>
    <rPh sb="8" eb="10">
      <t>タテモノ</t>
    </rPh>
    <phoneticPr fontId="2"/>
  </si>
  <si>
    <t>建物ない</t>
  </si>
  <si>
    <t>税理士確認未済</t>
  </si>
  <si>
    <t>会計反映チェック</t>
    <rPh sb="0" eb="2">
      <t>カイケイ</t>
    </rPh>
    <rPh sb="2" eb="4">
      <t>ハンエイ</t>
    </rPh>
    <phoneticPr fontId="2"/>
  </si>
  <si>
    <t>東区1丁目</t>
    <rPh sb="0" eb="2">
      <t>ヒガシク</t>
    </rPh>
    <rPh sb="3" eb="5">
      <t>チョウメ</t>
    </rPh>
    <phoneticPr fontId="2"/>
  </si>
  <si>
    <t>契約書金額</t>
  </si>
  <si>
    <t>契約書金額</t>
    <rPh sb="0" eb="3">
      <t>ケイヤクショ</t>
    </rPh>
    <rPh sb="3" eb="5">
      <t>キンガク</t>
    </rPh>
    <phoneticPr fontId="3"/>
  </si>
  <si>
    <t>仲介料</t>
  </si>
  <si>
    <t>固定資産税評価</t>
  </si>
  <si>
    <t>東区1丁目1-1</t>
    <rPh sb="0" eb="2">
      <t>ヒガシク</t>
    </rPh>
    <rPh sb="3" eb="5">
      <t>チョウメ</t>
    </rPh>
    <phoneticPr fontId="2"/>
  </si>
  <si>
    <t>南区2丁目1-1</t>
    <rPh sb="0" eb="2">
      <t>ミナミク</t>
    </rPh>
    <rPh sb="3" eb="5">
      <t>チョウメ</t>
    </rPh>
    <phoneticPr fontId="2"/>
  </si>
  <si>
    <t>固定資産税精算</t>
  </si>
  <si>
    <t>税理士確認済</t>
  </si>
  <si>
    <t>✔ R5</t>
  </si>
  <si>
    <t>✔ R4</t>
  </si>
  <si>
    <r>
      <t>住所</t>
    </r>
    <r>
      <rPr>
        <sz val="9"/>
        <color theme="1"/>
        <rFont val="Meiryo UI"/>
        <family val="3"/>
        <charset val="128"/>
      </rPr>
      <t>(※100万円以上で記載ください:グレイアウト解除時。法定調書を作成します。)</t>
    </r>
    <rPh sb="0" eb="2">
      <t>ジュウショ</t>
    </rPh>
    <rPh sb="7" eb="11">
      <t>マンエンイジョウ</t>
    </rPh>
    <rPh sb="12" eb="14">
      <t>キサイ</t>
    </rPh>
    <rPh sb="25" eb="27">
      <t>カイジョ</t>
    </rPh>
    <rPh sb="27" eb="28">
      <t>ジ</t>
    </rPh>
    <rPh sb="29" eb="33">
      <t>ホウテイチョウショ</t>
    </rPh>
    <rPh sb="34" eb="36">
      <t>サクセイ</t>
    </rPh>
    <phoneticPr fontId="2"/>
  </si>
  <si>
    <r>
      <t xml:space="preserve">物件識別名
</t>
    </r>
    <r>
      <rPr>
        <sz val="8"/>
        <color theme="1"/>
        <rFont val="Meiryo UI"/>
        <family val="3"/>
        <charset val="128"/>
      </rPr>
      <t>任意の名称</t>
    </r>
    <rPh sb="0" eb="2">
      <t>ブッケン</t>
    </rPh>
    <rPh sb="2" eb="5">
      <t>シキベツメイ</t>
    </rPh>
    <rPh sb="6" eb="8">
      <t>ニンイ</t>
    </rPh>
    <rPh sb="9" eb="11">
      <t>メイショウ</t>
    </rPh>
    <phoneticPr fontId="2"/>
  </si>
  <si>
    <r>
      <t xml:space="preserve">引渡年月日
</t>
    </r>
    <r>
      <rPr>
        <sz val="9"/>
        <color theme="1"/>
        <rFont val="Meiryo UI"/>
        <family val="3"/>
        <charset val="128"/>
      </rPr>
      <t>(=会計上の仕入日)</t>
    </r>
    <rPh sb="0" eb="2">
      <t>ヒキワタシ</t>
    </rPh>
    <rPh sb="2" eb="5">
      <t>ネンガッピ</t>
    </rPh>
    <rPh sb="8" eb="11">
      <t>カイケイジョウ</t>
    </rPh>
    <rPh sb="12" eb="15">
      <t>シイレビ</t>
    </rPh>
    <phoneticPr fontId="2"/>
  </si>
  <si>
    <r>
      <t xml:space="preserve">判定番号
</t>
    </r>
    <r>
      <rPr>
        <sz val="9"/>
        <color theme="1"/>
        <rFont val="Meiryo UI"/>
        <family val="3"/>
        <charset val="128"/>
      </rPr>
      <t>判定フローチャートから</t>
    </r>
    <rPh sb="0" eb="2">
      <t>ハンテイ</t>
    </rPh>
    <rPh sb="2" eb="4">
      <t>バンゴウ</t>
    </rPh>
    <rPh sb="5" eb="7">
      <t>ハンテイ</t>
    </rPh>
    <phoneticPr fontId="2"/>
  </si>
  <si>
    <t>青セルに記載ください</t>
    <rPh sb="0" eb="1">
      <t>アオ</t>
    </rPh>
    <rPh sb="4" eb="6">
      <t>キサイ</t>
    </rPh>
    <phoneticPr fontId="2"/>
  </si>
  <si>
    <t>②支払内容</t>
    <rPh sb="1" eb="3">
      <t>シハライ</t>
    </rPh>
    <rPh sb="3" eb="5">
      <t>ナイヨウ</t>
    </rPh>
    <phoneticPr fontId="2"/>
  </si>
  <si>
    <t>税理士確認欄</t>
    <rPh sb="0" eb="3">
      <t>ゼイリシ</t>
    </rPh>
    <rPh sb="3" eb="5">
      <t>カクニン</t>
    </rPh>
    <rPh sb="5" eb="6">
      <t>ラン</t>
    </rPh>
    <phoneticPr fontId="2"/>
  </si>
  <si>
    <t>④売上内容</t>
    <rPh sb="1" eb="3">
      <t>ウア</t>
    </rPh>
    <rPh sb="3" eb="5">
      <t>ナイヨウ</t>
    </rPh>
    <phoneticPr fontId="2"/>
  </si>
  <si>
    <r>
      <t xml:space="preserve">引渡年月日
</t>
    </r>
    <r>
      <rPr>
        <sz val="9"/>
        <color theme="1"/>
        <rFont val="Meiryo UI"/>
        <family val="3"/>
        <charset val="128"/>
      </rPr>
      <t>(=会計上の売上日)</t>
    </r>
    <rPh sb="0" eb="2">
      <t>ヒキワタシ</t>
    </rPh>
    <rPh sb="2" eb="5">
      <t>ネンガッピ</t>
    </rPh>
    <rPh sb="8" eb="11">
      <t>カイケイジョウ</t>
    </rPh>
    <rPh sb="12" eb="14">
      <t>ウア</t>
    </rPh>
    <rPh sb="14" eb="15">
      <t>ビ</t>
    </rPh>
    <phoneticPr fontId="2"/>
  </si>
  <si>
    <t>氏氏名名</t>
    <rPh sb="0" eb="1">
      <t>シ</t>
    </rPh>
    <rPh sb="1" eb="3">
      <t>シメイ</t>
    </rPh>
    <rPh sb="3" eb="4">
      <t>メイ</t>
    </rPh>
    <phoneticPr fontId="2"/>
  </si>
  <si>
    <t>建物の消費税の処理方法判定</t>
    <rPh sb="0" eb="2">
      <t>タテモノ</t>
    </rPh>
    <rPh sb="3" eb="6">
      <t>shz</t>
    </rPh>
    <rPh sb="7" eb="11">
      <t>ショリホウホウ</t>
    </rPh>
    <rPh sb="11" eb="13">
      <t>ハンテイ</t>
    </rPh>
    <phoneticPr fontId="2"/>
  </si>
  <si>
    <t>会計入力は紫枠内の金額で、紫文字の消費税区分で行います</t>
    <rPh sb="0" eb="4">
      <t>カイケイニュウリョク</t>
    </rPh>
    <rPh sb="5" eb="6">
      <t>ムラサキ</t>
    </rPh>
    <rPh sb="6" eb="8">
      <t>ワクナイ</t>
    </rPh>
    <rPh sb="9" eb="11">
      <t>キンガク</t>
    </rPh>
    <rPh sb="13" eb="16">
      <t>ムラサキモジ</t>
    </rPh>
    <rPh sb="17" eb="20">
      <t>ショウヒゼイ</t>
    </rPh>
    <rPh sb="20" eb="22">
      <t>クブン</t>
    </rPh>
    <rPh sb="23" eb="24">
      <t>オコナ</t>
    </rPh>
    <phoneticPr fontId="2"/>
  </si>
  <si>
    <t>建物取得の判定フローチャート</t>
    <rPh sb="0" eb="2">
      <t>タテモノ</t>
    </rPh>
    <rPh sb="2" eb="4">
      <t>シュトク</t>
    </rPh>
    <rPh sb="5" eb="7">
      <t>ハンテイ</t>
    </rPh>
    <phoneticPr fontId="2"/>
  </si>
  <si>
    <r>
      <t xml:space="preserve">建物の消費税のn%　(n = その建物のみで計算した3年間の課税売上の割合)
</t>
    </r>
    <r>
      <rPr>
        <sz val="10"/>
        <color theme="1"/>
        <rFont val="Meiryo UI"/>
        <family val="3"/>
        <charset val="128"/>
      </rPr>
      <t>※すなわち、売却が3年目以降だと仕入税額控除がうけられないこととなります。</t>
    </r>
    <rPh sb="3" eb="6">
      <t>ｓｈｚ</t>
    </rPh>
    <rPh sb="17" eb="19">
      <t>タテモノ</t>
    </rPh>
    <rPh sb="22" eb="24">
      <t>ケイサン</t>
    </rPh>
    <rPh sb="27" eb="29">
      <t>ネンカン</t>
    </rPh>
    <rPh sb="30" eb="32">
      <t>カゼイ</t>
    </rPh>
    <rPh sb="32" eb="34">
      <t>ウア</t>
    </rPh>
    <rPh sb="35" eb="37">
      <t>ワリアイ</t>
    </rPh>
    <rPh sb="45" eb="47">
      <t>バイキャク</t>
    </rPh>
    <rPh sb="49" eb="51">
      <t>ネンメ</t>
    </rPh>
    <rPh sb="51" eb="53">
      <t>イコウ</t>
    </rPh>
    <rPh sb="55" eb="57">
      <t>シイ</t>
    </rPh>
    <rPh sb="57" eb="61">
      <t>ゼイガクコウジョ</t>
    </rPh>
    <phoneticPr fontId="2"/>
  </si>
  <si>
    <t>ある</t>
    <phoneticPr fontId="2"/>
  </si>
  <si>
    <t>棚卸資産</t>
    <rPh sb="0" eb="2">
      <t>タナオロシ</t>
    </rPh>
    <rPh sb="2" eb="4">
      <t>シサン</t>
    </rPh>
    <phoneticPr fontId="2"/>
  </si>
  <si>
    <t>社宅</t>
    <rPh sb="0" eb="2">
      <t>シャタク</t>
    </rPh>
    <phoneticPr fontId="2"/>
  </si>
  <si>
    <t>社宅の使用料を徴収する？</t>
    <rPh sb="0" eb="2">
      <t>シャタク</t>
    </rPh>
    <rPh sb="3" eb="6">
      <t>シヨウリョウ</t>
    </rPh>
    <rPh sb="7" eb="9">
      <t>チョウシュウ</t>
    </rPh>
    <phoneticPr fontId="1"/>
  </si>
  <si>
    <t>する</t>
    <phoneticPr fontId="2"/>
  </si>
  <si>
    <t>しない</t>
    <phoneticPr fontId="2"/>
  </si>
  <si>
    <t>無償で貸し付けることがその取得の時点で客観的に明らかな社宅や従業員寮は居住用賃貸建物に該当しない。(国税庁質疑応答事例)ただし、無償で貸し付けると「賃貸料相当額(計算規定有り)」が会社から得た給与として所得税等の課税対象となります。</t>
    <rPh sb="64" eb="66">
      <t>ムショウ</t>
    </rPh>
    <rPh sb="67" eb="68">
      <t>カ</t>
    </rPh>
    <rPh sb="69" eb="70">
      <t>ツ</t>
    </rPh>
    <rPh sb="81" eb="83">
      <t>ケイサン</t>
    </rPh>
    <rPh sb="83" eb="86">
      <t>キテイアリ</t>
    </rPh>
    <phoneticPr fontId="2"/>
  </si>
  <si>
    <r>
      <t>建物の消費税のn%　(n = その年の会社全体の課税売上</t>
    </r>
    <r>
      <rPr>
        <sz val="10"/>
        <color theme="1"/>
        <rFont val="Meiryo UI"/>
        <family val="3"/>
        <charset val="128"/>
      </rPr>
      <t>(※6)</t>
    </r>
    <r>
      <rPr>
        <sz val="11"/>
        <color theme="1"/>
        <rFont val="Meiryo UI"/>
        <family val="2"/>
        <charset val="128"/>
      </rPr>
      <t>の割合)</t>
    </r>
    <rPh sb="3" eb="6">
      <t>ｓｈｚ</t>
    </rPh>
    <rPh sb="17" eb="18">
      <t>トシ</t>
    </rPh>
    <rPh sb="19" eb="21">
      <t>カイシャ</t>
    </rPh>
    <rPh sb="21" eb="23">
      <t>ゼンタイ</t>
    </rPh>
    <rPh sb="24" eb="26">
      <t>カゼイ</t>
    </rPh>
    <rPh sb="26" eb="28">
      <t>ウア</t>
    </rPh>
    <rPh sb="33" eb="35">
      <t>ワリアイ</t>
    </rPh>
    <phoneticPr fontId="2"/>
  </si>
  <si>
    <t>※6 課税売上割合：売上全体の内、課税売上(〇建物の売却額、×土地の売却額、〇テナント賃料、×住居の賃料）の占める割合。</t>
    <rPh sb="3" eb="5">
      <t>カゼイ</t>
    </rPh>
    <rPh sb="5" eb="7">
      <t>ウア</t>
    </rPh>
    <rPh sb="7" eb="9">
      <t>ワリアイ</t>
    </rPh>
    <rPh sb="10" eb="12">
      <t>ウア</t>
    </rPh>
    <rPh sb="12" eb="14">
      <t>ゼンタイ</t>
    </rPh>
    <rPh sb="15" eb="16">
      <t>ウチ</t>
    </rPh>
    <rPh sb="17" eb="19">
      <t>カゼイ</t>
    </rPh>
    <rPh sb="19" eb="21">
      <t>ウア</t>
    </rPh>
    <rPh sb="23" eb="25">
      <t>タテモノ</t>
    </rPh>
    <rPh sb="26" eb="29">
      <t>バイキャクガク</t>
    </rPh>
    <rPh sb="31" eb="33">
      <t>トチ</t>
    </rPh>
    <rPh sb="34" eb="36">
      <t>バイキャク</t>
    </rPh>
    <rPh sb="36" eb="37">
      <t>ガク</t>
    </rPh>
    <rPh sb="43" eb="45">
      <t>チンリョウ</t>
    </rPh>
    <rPh sb="47" eb="49">
      <t>ジュウキョ</t>
    </rPh>
    <rPh sb="50" eb="52">
      <t>チンリョウ</t>
    </rPh>
    <rPh sb="54" eb="55">
      <t>シ</t>
    </rPh>
    <rPh sb="57" eb="59">
      <t>ワリアイ</t>
    </rPh>
    <phoneticPr fontId="2"/>
  </si>
  <si>
    <t>(※4)</t>
    <phoneticPr fontId="2"/>
  </si>
  <si>
    <t>※4 業として不動産販売を行っていることが条件です。通常、業として宅地建物の売買を行う際には宅建業の免許が必要です。</t>
    <rPh sb="3" eb="4">
      <t>ギョウ</t>
    </rPh>
    <rPh sb="7" eb="10">
      <t>フドウサン</t>
    </rPh>
    <rPh sb="10" eb="12">
      <t>ハンバイ</t>
    </rPh>
    <rPh sb="13" eb="14">
      <t>オコナ</t>
    </rPh>
    <rPh sb="21" eb="23">
      <t>ジョウケン</t>
    </rPh>
    <rPh sb="26" eb="28">
      <t>ツウジョウ</t>
    </rPh>
    <rPh sb="38" eb="40">
      <t>バイバイ</t>
    </rPh>
    <rPh sb="41" eb="42">
      <t>オコナ</t>
    </rPh>
    <rPh sb="43" eb="44">
      <t>サイ</t>
    </rPh>
    <rPh sb="46" eb="49">
      <t>タッケンギョウ</t>
    </rPh>
    <rPh sb="50" eb="52">
      <t>メンキョ</t>
    </rPh>
    <rPh sb="53" eb="55">
      <t>ヒツヨウ</t>
    </rPh>
    <phoneticPr fontId="2"/>
  </si>
  <si>
    <t>旅館業用の建物</t>
    <rPh sb="0" eb="2">
      <t>リョカン</t>
    </rPh>
    <rPh sb="2" eb="3">
      <t>ギョウ</t>
    </rPh>
    <rPh sb="3" eb="4">
      <t>ヨウ</t>
    </rPh>
    <rPh sb="5" eb="7">
      <t>タテモノ</t>
    </rPh>
    <phoneticPr fontId="2"/>
  </si>
  <si>
    <t>以外</t>
    <rPh sb="0" eb="2">
      <t>イガイ</t>
    </rPh>
    <phoneticPr fontId="2"/>
  </si>
  <si>
    <t>※3 ①契約で判定して居住用なら「居住用(非課税)」。②それ以外のときに、貸付実態から判定して居住用なら「居住用(非課税)」、そうでないなら「事業用(課税)」。</t>
    <rPh sb="4" eb="6">
      <t>ケイヤク</t>
    </rPh>
    <rPh sb="7" eb="9">
      <t>ハンテイ</t>
    </rPh>
    <rPh sb="11" eb="13">
      <t>キョジュウ</t>
    </rPh>
    <rPh sb="13" eb="14">
      <t>ヨウ</t>
    </rPh>
    <rPh sb="14" eb="15">
      <t>スミヨウ</t>
    </rPh>
    <rPh sb="17" eb="19">
      <t>キョジュウ</t>
    </rPh>
    <rPh sb="19" eb="20">
      <t>ヨウ</t>
    </rPh>
    <rPh sb="20" eb="21">
      <t>スミヨウ</t>
    </rPh>
    <rPh sb="21" eb="24">
      <t>ヒカゼイ</t>
    </rPh>
    <rPh sb="30" eb="32">
      <t>イガイ</t>
    </rPh>
    <rPh sb="37" eb="39">
      <t>カシツケ</t>
    </rPh>
    <rPh sb="39" eb="41">
      <t>ジッタイ</t>
    </rPh>
    <rPh sb="43" eb="45">
      <t>ハンテイ</t>
    </rPh>
    <rPh sb="47" eb="50">
      <t>キョジュウヨウ</t>
    </rPh>
    <rPh sb="71" eb="74">
      <t>ジギョウヨウ</t>
    </rPh>
    <rPh sb="75" eb="77">
      <t>カゼイ</t>
    </rPh>
    <phoneticPr fontId="2"/>
  </si>
  <si>
    <t>家賃(非課税)の受取がある販売目的建物の消費税用途区分は、課税仕入(課税対応)とすべきか課税仕入(共通対応)とすべきか見解が分かれるところもあったが、課税仕入(課税対応)とすべきこと令和5年3月6日最高裁判例で示された。</t>
    <rPh sb="0" eb="2">
      <t>ヤチン</t>
    </rPh>
    <rPh sb="3" eb="6">
      <t>ヒカゼイ</t>
    </rPh>
    <rPh sb="8" eb="10">
      <t>ウケトリ</t>
    </rPh>
    <rPh sb="13" eb="15">
      <t>ハンバイ</t>
    </rPh>
    <rPh sb="15" eb="17">
      <t>モクテキ</t>
    </rPh>
    <rPh sb="17" eb="19">
      <t>タテモノ</t>
    </rPh>
    <rPh sb="20" eb="23">
      <t>shz</t>
    </rPh>
    <rPh sb="23" eb="25">
      <t>ヨウト</t>
    </rPh>
    <rPh sb="25" eb="27">
      <t>クブン</t>
    </rPh>
    <rPh sb="34" eb="36">
      <t>カゼイ</t>
    </rPh>
    <rPh sb="59" eb="61">
      <t>ケンカイ</t>
    </rPh>
    <rPh sb="62" eb="63">
      <t>ワ</t>
    </rPh>
    <rPh sb="91" eb="93">
      <t>レイワ</t>
    </rPh>
    <rPh sb="94" eb="95">
      <t>ネン</t>
    </rPh>
    <rPh sb="99" eb="102">
      <t>サイコウサイ</t>
    </rPh>
    <rPh sb="102" eb="104">
      <t>ハンレイ</t>
    </rPh>
    <rPh sb="105" eb="106">
      <t>シメ</t>
    </rPh>
    <phoneticPr fontId="2"/>
  </si>
  <si>
    <t>(※２)</t>
    <phoneticPr fontId="2"/>
  </si>
  <si>
    <t>建物の利用目的は？</t>
    <rPh sb="0" eb="2">
      <t>タテモノ</t>
    </rPh>
    <rPh sb="3" eb="5">
      <t>リヨウ</t>
    </rPh>
    <rPh sb="5" eb="7">
      <t>モクテキ</t>
    </rPh>
    <phoneticPr fontId="2"/>
  </si>
  <si>
    <r>
      <rPr>
        <u/>
        <sz val="11"/>
        <color theme="1"/>
        <rFont val="Meiryo UI"/>
        <family val="3"/>
        <charset val="128"/>
      </rPr>
      <t>仕入時</t>
    </r>
    <r>
      <rPr>
        <sz val="11"/>
        <color theme="1"/>
        <rFont val="Meiryo UI"/>
        <family val="2"/>
        <charset val="128"/>
      </rPr>
      <t>の保有目的は？</t>
    </r>
    <rPh sb="0" eb="3">
      <t>シイレジ</t>
    </rPh>
    <rPh sb="4" eb="6">
      <t>ホユウ</t>
    </rPh>
    <rPh sb="6" eb="8">
      <t>モクテキ</t>
    </rPh>
    <phoneticPr fontId="1"/>
  </si>
  <si>
    <r>
      <t>住宅用か、事業用(事業所・テナント)か</t>
    </r>
    <r>
      <rPr>
        <sz val="9"/>
        <color theme="1"/>
        <rFont val="Meiryo UI"/>
        <family val="3"/>
        <charset val="128"/>
      </rPr>
      <t>(※3)</t>
    </r>
    <rPh sb="0" eb="3">
      <t>ジュウタクヨウ</t>
    </rPh>
    <rPh sb="5" eb="8">
      <t>ジギョウヨウ</t>
    </rPh>
    <rPh sb="9" eb="12">
      <t>ジギョウショ</t>
    </rPh>
    <phoneticPr fontId="1"/>
  </si>
  <si>
    <t>販売までに家賃の受け取りある？</t>
    <rPh sb="0" eb="2">
      <t>ハンバイ</t>
    </rPh>
    <rPh sb="5" eb="7">
      <t>ヤチン</t>
    </rPh>
    <rPh sb="8" eb="9">
      <t>ウ</t>
    </rPh>
    <rPh sb="10" eb="11">
      <t>ト</t>
    </rPh>
    <phoneticPr fontId="1"/>
  </si>
  <si>
    <r>
      <t>住宅の貸付に供しないことが明らかな建物に該当？</t>
    </r>
    <r>
      <rPr>
        <sz val="9"/>
        <color theme="1"/>
        <rFont val="Meiryo UI"/>
        <family val="3"/>
        <charset val="128"/>
      </rPr>
      <t>(※5)</t>
    </r>
    <rPh sb="0" eb="2">
      <t>ジュウタク</t>
    </rPh>
    <rPh sb="3" eb="5">
      <t>カシツケ</t>
    </rPh>
    <rPh sb="6" eb="7">
      <t>キョウ</t>
    </rPh>
    <rPh sb="13" eb="14">
      <t>アキ</t>
    </rPh>
    <rPh sb="17" eb="19">
      <t>タテモノ</t>
    </rPh>
    <rPh sb="20" eb="22">
      <t>ガイトウ</t>
    </rPh>
    <phoneticPr fontId="1"/>
  </si>
  <si>
    <r>
      <t>※1 土地と建物の区分</t>
    </r>
    <r>
      <rPr>
        <b/>
        <u/>
        <sz val="9"/>
        <color theme="1"/>
        <rFont val="Meiryo UI"/>
        <family val="3"/>
        <charset val="128"/>
      </rPr>
      <t>後</t>
    </r>
    <r>
      <rPr>
        <sz val="9"/>
        <color theme="1"/>
        <rFont val="Meiryo UI"/>
        <family val="3"/>
        <charset val="128"/>
      </rPr>
      <t>、居住用と以外との合理的な区分</t>
    </r>
    <r>
      <rPr>
        <b/>
        <u/>
        <sz val="9"/>
        <color theme="1"/>
        <rFont val="Meiryo UI"/>
        <family val="3"/>
        <charset val="128"/>
      </rPr>
      <t>前</t>
    </r>
    <r>
      <rPr>
        <sz val="9"/>
        <color theme="1"/>
        <rFont val="Meiryo UI"/>
        <family val="3"/>
        <charset val="128"/>
      </rPr>
      <t>の金額で判定します。</t>
    </r>
    <rPh sb="3" eb="5">
      <t>トチ</t>
    </rPh>
    <rPh sb="6" eb="8">
      <t>タテモノ</t>
    </rPh>
    <rPh sb="9" eb="11">
      <t>クブン</t>
    </rPh>
    <rPh sb="11" eb="12">
      <t>ゴ</t>
    </rPh>
    <rPh sb="13" eb="16">
      <t>キョジュウヨウ</t>
    </rPh>
    <rPh sb="17" eb="19">
      <t>イガイ</t>
    </rPh>
    <rPh sb="21" eb="24">
      <t>ゴウリテキ</t>
    </rPh>
    <rPh sb="25" eb="27">
      <t>クブン</t>
    </rPh>
    <rPh sb="27" eb="28">
      <t>マエ</t>
    </rPh>
    <rPh sb="29" eb="31">
      <t>キンガク</t>
    </rPh>
    <rPh sb="32" eb="34">
      <t>ハンテイ</t>
    </rPh>
    <phoneticPr fontId="2"/>
  </si>
  <si>
    <r>
      <t xml:space="preserve">※2 </t>
    </r>
    <r>
      <rPr>
        <b/>
        <sz val="9"/>
        <color theme="1"/>
        <rFont val="Meiryo UI"/>
        <family val="3"/>
        <charset val="128"/>
      </rPr>
      <t>仕入時</t>
    </r>
    <r>
      <rPr>
        <sz val="9"/>
        <color theme="1"/>
        <rFont val="Meiryo UI"/>
        <family val="3"/>
        <charset val="128"/>
      </rPr>
      <t>の状況。販売目的の場合、販売広告の掲載や不動産媒介契約、BSへの棚卸資産計上などの証明手段の準備が必要です。</t>
    </r>
    <rPh sb="3" eb="5">
      <t>シイレ</t>
    </rPh>
    <rPh sb="5" eb="6">
      <t>ジ</t>
    </rPh>
    <rPh sb="7" eb="9">
      <t>ジョウキョウ</t>
    </rPh>
    <rPh sb="10" eb="14">
      <t>ハンバイモクテキ</t>
    </rPh>
    <rPh sb="15" eb="17">
      <t>バアイ</t>
    </rPh>
    <rPh sb="18" eb="20">
      <t>ハンバイ</t>
    </rPh>
    <rPh sb="20" eb="22">
      <t>コウコク</t>
    </rPh>
    <rPh sb="23" eb="25">
      <t>ケイサイ</t>
    </rPh>
    <rPh sb="26" eb="33">
      <t>フドウサンバイカイケイヤク</t>
    </rPh>
    <rPh sb="38" eb="42">
      <t>タナオロシシサン</t>
    </rPh>
    <rPh sb="42" eb="44">
      <t>ケイジョウ</t>
    </rPh>
    <rPh sb="47" eb="49">
      <t>ショウメイ</t>
    </rPh>
    <rPh sb="49" eb="51">
      <t>シュダン</t>
    </rPh>
    <rPh sb="52" eb="54">
      <t>ジュンビ</t>
    </rPh>
    <rPh sb="55" eb="57">
      <t>ヒツヨウ</t>
    </rPh>
    <phoneticPr fontId="2"/>
  </si>
  <si>
    <t>※5 キッチンがあるかなど、生活空間があるかどうかの設備状況で判定します。</t>
    <rPh sb="14" eb="16">
      <t>セイカツ</t>
    </rPh>
    <rPh sb="16" eb="18">
      <t>クウカン</t>
    </rPh>
    <rPh sb="26" eb="30">
      <t>セツビジョウキョウ</t>
    </rPh>
    <rPh sb="31" eb="33">
      <t>ハンテイ</t>
    </rPh>
    <phoneticPr fontId="2"/>
  </si>
  <si>
    <t>詳細な解説</t>
    <rPh sb="0" eb="2">
      <t>ショウサイ</t>
    </rPh>
    <rPh sb="3" eb="5">
      <t>カイセツ</t>
    </rPh>
    <phoneticPr fontId="2"/>
  </si>
  <si>
    <t>備考</t>
    <rPh sb="0" eb="2">
      <t>ビコウ</t>
    </rPh>
    <phoneticPr fontId="2"/>
  </si>
  <si>
    <t>土地は非課税仕入、仲介料等は課税仕入(非課税対応)</t>
    <rPh sb="0" eb="2">
      <t>トチ</t>
    </rPh>
    <rPh sb="3" eb="6">
      <t>ヒカゼイ</t>
    </rPh>
    <rPh sb="6" eb="8">
      <t>シイレ</t>
    </rPh>
    <rPh sb="9" eb="11">
      <t>チュウカイ</t>
    </rPh>
    <rPh sb="11" eb="12">
      <t>リョウ</t>
    </rPh>
    <rPh sb="12" eb="13">
      <t>tt</t>
    </rPh>
    <rPh sb="14" eb="16">
      <t>カゼイ</t>
    </rPh>
    <rPh sb="16" eb="18">
      <t>シイレ</t>
    </rPh>
    <rPh sb="19" eb="22">
      <t>ヒカゼイ</t>
    </rPh>
    <rPh sb="22" eb="24">
      <t>タイオウ</t>
    </rPh>
    <phoneticPr fontId="2"/>
  </si>
  <si>
    <r>
      <t>支出合計</t>
    </r>
    <r>
      <rPr>
        <sz val="9"/>
        <color theme="1"/>
        <rFont val="Meiryo UI"/>
        <family val="3"/>
        <charset val="128"/>
      </rPr>
      <t>(A)</t>
    </r>
    <rPh sb="0" eb="2">
      <t>シシュツ</t>
    </rPh>
    <rPh sb="2" eb="4">
      <t>ゴウケイ</t>
    </rPh>
    <phoneticPr fontId="2"/>
  </si>
  <si>
    <r>
      <t>収入合計</t>
    </r>
    <r>
      <rPr>
        <sz val="9"/>
        <color theme="1"/>
        <rFont val="Meiryo UI"/>
        <family val="3"/>
        <charset val="128"/>
      </rPr>
      <t>(C)</t>
    </r>
    <rPh sb="0" eb="2">
      <t>シュウニュウ</t>
    </rPh>
    <rPh sb="2" eb="4">
      <t>ゴウケイ</t>
    </rPh>
    <phoneticPr fontId="2"/>
  </si>
  <si>
    <r>
      <t>消費税納税額</t>
    </r>
    <r>
      <rPr>
        <sz val="9"/>
        <color theme="1"/>
        <rFont val="Meiryo UI"/>
        <family val="3"/>
        <charset val="128"/>
      </rPr>
      <t>(D)</t>
    </r>
    <rPh sb="0" eb="3">
      <t>shz</t>
    </rPh>
    <rPh sb="3" eb="5">
      <t>ノウゼイ</t>
    </rPh>
    <rPh sb="5" eb="6">
      <t>ガク</t>
    </rPh>
    <phoneticPr fontId="2"/>
  </si>
  <si>
    <t>※課税仕入(共通対応)の利益予測に使用。</t>
    <rPh sb="1" eb="3">
      <t>カゼイ</t>
    </rPh>
    <rPh sb="3" eb="5">
      <t>シイ</t>
    </rPh>
    <rPh sb="6" eb="8">
      <t>キョウツウ</t>
    </rPh>
    <rPh sb="8" eb="10">
      <t>タイオウ</t>
    </rPh>
    <phoneticPr fontId="2"/>
  </si>
  <si>
    <r>
      <t>今期の課税売上割合予測</t>
    </r>
    <r>
      <rPr>
        <sz val="9"/>
        <color theme="1"/>
        <rFont val="Meiryo UI"/>
        <family val="3"/>
        <charset val="128"/>
      </rPr>
      <t>(※)</t>
    </r>
    <rPh sb="0" eb="2">
      <t>コンキ</t>
    </rPh>
    <rPh sb="3" eb="5">
      <t>カゼイ</t>
    </rPh>
    <rPh sb="5" eb="7">
      <t>ウア</t>
    </rPh>
    <rPh sb="7" eb="9">
      <t>ワリアイ</t>
    </rPh>
    <rPh sb="9" eb="11">
      <t>ヨソク</t>
    </rPh>
    <phoneticPr fontId="2"/>
  </si>
  <si>
    <r>
      <t xml:space="preserve">会計上「建物売上」
</t>
    </r>
    <r>
      <rPr>
        <b/>
        <sz val="9"/>
        <color rgb="FF7030A0"/>
        <rFont val="Meiryo UI"/>
        <family val="3"/>
        <charset val="128"/>
      </rPr>
      <t>課税売上</t>
    </r>
    <rPh sb="0" eb="3">
      <t>カイケイジョウ</t>
    </rPh>
    <rPh sb="4" eb="6">
      <t>タテモノ</t>
    </rPh>
    <rPh sb="6" eb="8">
      <t>ウア</t>
    </rPh>
    <rPh sb="10" eb="12">
      <t>カゼイ</t>
    </rPh>
    <rPh sb="12" eb="14">
      <t>ウア</t>
    </rPh>
    <phoneticPr fontId="2"/>
  </si>
  <si>
    <r>
      <t xml:space="preserve">会計上「土地売上」
</t>
    </r>
    <r>
      <rPr>
        <b/>
        <sz val="9"/>
        <color rgb="FF7030A0"/>
        <rFont val="Meiryo UI"/>
        <family val="3"/>
        <charset val="128"/>
      </rPr>
      <t>非課税売上</t>
    </r>
    <rPh sb="0" eb="3">
      <t>カイケイジョウ</t>
    </rPh>
    <rPh sb="4" eb="6">
      <t>トチ</t>
    </rPh>
    <rPh sb="6" eb="8">
      <t>ウア</t>
    </rPh>
    <rPh sb="10" eb="13">
      <t>ヒカゼイ</t>
    </rPh>
    <rPh sb="13" eb="15">
      <t>ウア</t>
    </rPh>
    <phoneticPr fontId="2"/>
  </si>
  <si>
    <r>
      <t>建物金額</t>
    </r>
    <r>
      <rPr>
        <sz val="9"/>
        <color theme="1"/>
        <rFont val="Meiryo UI"/>
        <family val="3"/>
        <charset val="128"/>
      </rPr>
      <t>(税込)</t>
    </r>
    <rPh sb="0" eb="2">
      <t>タテモノ</t>
    </rPh>
    <rPh sb="5" eb="7">
      <t>ゼイコ</t>
    </rPh>
    <phoneticPr fontId="2"/>
  </si>
  <si>
    <r>
      <t>未分割額</t>
    </r>
    <r>
      <rPr>
        <sz val="9"/>
        <color theme="1"/>
        <rFont val="Meiryo UI"/>
        <family val="3"/>
        <charset val="128"/>
      </rPr>
      <t>(税込)</t>
    </r>
    <rPh sb="0" eb="3">
      <t>ミブンカツ</t>
    </rPh>
    <phoneticPr fontId="2"/>
  </si>
  <si>
    <r>
      <t>③土地建物按分計算</t>
    </r>
    <r>
      <rPr>
        <sz val="9"/>
        <color theme="1"/>
        <rFont val="Meiryo UI"/>
        <family val="3"/>
        <charset val="128"/>
      </rPr>
      <t>(未分割金額は適切な基準で按分が必要です。）</t>
    </r>
    <rPh sb="1" eb="5">
      <t>トチタテモノ</t>
    </rPh>
    <rPh sb="5" eb="7">
      <t>アンブン</t>
    </rPh>
    <rPh sb="7" eb="9">
      <t>ケイサン</t>
    </rPh>
    <rPh sb="10" eb="15">
      <t>ミブンカツキンガク</t>
    </rPh>
    <rPh sb="16" eb="18">
      <t>テキセツ</t>
    </rPh>
    <rPh sb="19" eb="21">
      <t>キジュン</t>
    </rPh>
    <rPh sb="22" eb="24">
      <t>アンブン</t>
    </rPh>
    <rPh sb="25" eb="27">
      <t>ヒツヨウ</t>
    </rPh>
    <phoneticPr fontId="2"/>
  </si>
  <si>
    <t>基準金額
(土地)</t>
    <rPh sb="0" eb="2">
      <t>キジュン</t>
    </rPh>
    <rPh sb="2" eb="4">
      <t>キンガク</t>
    </rPh>
    <rPh sb="6" eb="8">
      <t>トチ</t>
    </rPh>
    <phoneticPr fontId="2"/>
  </si>
  <si>
    <t>基準金額
(建物)</t>
    <rPh sb="0" eb="2">
      <t>キジュン</t>
    </rPh>
    <rPh sb="2" eb="4">
      <t>キンガク</t>
    </rPh>
    <rPh sb="6" eb="8">
      <t>タテモノ</t>
    </rPh>
    <phoneticPr fontId="2"/>
  </si>
  <si>
    <t>no</t>
    <phoneticPr fontId="2"/>
  </si>
  <si>
    <r>
      <t>契約書</t>
    </r>
    <r>
      <rPr>
        <sz val="9"/>
        <color theme="1"/>
        <rFont val="Meiryo UI"/>
        <family val="3"/>
        <charset val="128"/>
      </rPr>
      <t>(※1)</t>
    </r>
    <r>
      <rPr>
        <sz val="11"/>
        <color theme="1"/>
        <rFont val="Meiryo UI"/>
        <family val="2"/>
        <charset val="128"/>
      </rPr>
      <t>や売主の帳簿</t>
    </r>
    <r>
      <rPr>
        <sz val="9"/>
        <color theme="1"/>
        <rFont val="Meiryo UI"/>
        <family val="3"/>
        <charset val="128"/>
      </rPr>
      <t>(※2)</t>
    </r>
    <r>
      <rPr>
        <sz val="11"/>
        <color theme="1"/>
        <rFont val="Meiryo UI"/>
        <family val="2"/>
        <charset val="128"/>
      </rPr>
      <t>から土地と建物の価額が判明する</t>
    </r>
    <rPh sb="0" eb="3">
      <t>ケイヤクショ</t>
    </rPh>
    <rPh sb="8" eb="10">
      <t>ウリヌシ</t>
    </rPh>
    <rPh sb="11" eb="13">
      <t>チョウボ</t>
    </rPh>
    <rPh sb="19" eb="21">
      <t>トチ</t>
    </rPh>
    <rPh sb="22" eb="24">
      <t>タテモノ</t>
    </rPh>
    <rPh sb="25" eb="27">
      <t>カガク</t>
    </rPh>
    <rPh sb="28" eb="30">
      <t>ハンメイ</t>
    </rPh>
    <phoneticPr fontId="2"/>
  </si>
  <si>
    <t>その金額は合理的な金額である</t>
    <rPh sb="2" eb="4">
      <t>キンガク</t>
    </rPh>
    <rPh sb="5" eb="8">
      <t>ゴウリテキ</t>
    </rPh>
    <rPh sb="9" eb="11">
      <t>キンガク</t>
    </rPh>
    <phoneticPr fontId="1"/>
  </si>
  <si>
    <t>契約書金額/帳簿金額</t>
    <rPh sb="0" eb="3">
      <t>ケイヤクショ</t>
    </rPh>
    <rPh sb="3" eb="5">
      <t>キンガク</t>
    </rPh>
    <rPh sb="6" eb="8">
      <t>チョウボ</t>
    </rPh>
    <rPh sb="8" eb="10">
      <t>キンガク</t>
    </rPh>
    <phoneticPr fontId="2"/>
  </si>
  <si>
    <t>固定資産税評価額</t>
    <rPh sb="0" eb="5">
      <t>コテイシサンゼイ</t>
    </rPh>
    <rPh sb="5" eb="8">
      <t>ヒョウカガク</t>
    </rPh>
    <phoneticPr fontId="2"/>
  </si>
  <si>
    <t>※1 消費税金額が契約書に示されている場合、消費税額の割り戻し計算で建物金額を計算します。</t>
    <rPh sb="3" eb="6">
      <t>shz</t>
    </rPh>
    <rPh sb="6" eb="8">
      <t>キンガク</t>
    </rPh>
    <rPh sb="9" eb="12">
      <t>ケイヤクショ</t>
    </rPh>
    <rPh sb="13" eb="14">
      <t>シメ</t>
    </rPh>
    <rPh sb="19" eb="21">
      <t>バアイ</t>
    </rPh>
    <rPh sb="22" eb="25">
      <t>shz</t>
    </rPh>
    <rPh sb="25" eb="26">
      <t>ガク</t>
    </rPh>
    <rPh sb="27" eb="28">
      <t>ワ</t>
    </rPh>
    <rPh sb="29" eb="30">
      <t>モド</t>
    </rPh>
    <rPh sb="31" eb="33">
      <t>ケイサン</t>
    </rPh>
    <rPh sb="34" eb="36">
      <t>タテモノ</t>
    </rPh>
    <rPh sb="36" eb="38">
      <t>キンガク</t>
    </rPh>
    <rPh sb="39" eb="41">
      <t>ケイサン</t>
    </rPh>
    <phoneticPr fontId="2"/>
  </si>
  <si>
    <t>※2 例えば関係会社間の取引の場合には、売主の帳簿から判明可能と考えられます。</t>
    <rPh sb="3" eb="4">
      <t>タト</t>
    </rPh>
    <rPh sb="6" eb="10">
      <t>カンケイガイシャ</t>
    </rPh>
    <rPh sb="10" eb="11">
      <t>カン</t>
    </rPh>
    <rPh sb="12" eb="14">
      <t>トリヒキ</t>
    </rPh>
    <rPh sb="15" eb="17">
      <t>バアイ</t>
    </rPh>
    <rPh sb="20" eb="22">
      <t>ウリヌシ</t>
    </rPh>
    <rPh sb="23" eb="25">
      <t>チョウボ</t>
    </rPh>
    <rPh sb="27" eb="29">
      <t>ハンメイ</t>
    </rPh>
    <rPh sb="29" eb="31">
      <t>カノウ</t>
    </rPh>
    <rPh sb="32" eb="33">
      <t>カンガ</t>
    </rPh>
    <phoneticPr fontId="2"/>
  </si>
  <si>
    <t>その他の評価方法</t>
    <rPh sb="2" eb="3">
      <t>タ</t>
    </rPh>
    <rPh sb="4" eb="6">
      <t>ヒョウカ</t>
    </rPh>
    <rPh sb="6" eb="8">
      <t>ホウホウ</t>
    </rPh>
    <phoneticPr fontId="2"/>
  </si>
  <si>
    <t>※3 按分には、①当該物件の過去の実勢価格、②土地の仕入価額と建物の新築原価、③類似物件の売買実例価額、④鑑定評価による価額、⑤固定資産税評価額、⑥相続税評の価格比が用いられますが、過去の裁判例においては固定資産税評価額を用いられることが多いです。なお、納税者側が依頼した不動産鑑定士による鑑定評価額は、適正な鑑定に基づくものといえず、按分計算に用いることはできないとされています。</t>
    <rPh sb="3" eb="5">
      <t>アンブン</t>
    </rPh>
    <rPh sb="17" eb="21">
      <t>ジッセイカカク</t>
    </rPh>
    <rPh sb="79" eb="82">
      <t>カカクヒ</t>
    </rPh>
    <rPh sb="83" eb="84">
      <t>モチ</t>
    </rPh>
    <rPh sb="91" eb="93">
      <t>カコ</t>
    </rPh>
    <rPh sb="94" eb="97">
      <t>サイバンレイ</t>
    </rPh>
    <rPh sb="111" eb="112">
      <t>モチ</t>
    </rPh>
    <rPh sb="119" eb="120">
      <t>オオ</t>
    </rPh>
    <phoneticPr fontId="2"/>
  </si>
  <si>
    <t>支払額を該当区分に入力。
未分割は③土地建物按分計算によって会計上按分されます。</t>
    <rPh sb="0" eb="2">
      <t>シハライ</t>
    </rPh>
    <rPh sb="2" eb="3">
      <t>ガク</t>
    </rPh>
    <rPh sb="4" eb="6">
      <t>ガイトウ</t>
    </rPh>
    <rPh sb="6" eb="8">
      <t>クブン</t>
    </rPh>
    <rPh sb="9" eb="11">
      <t>ニュウリョク</t>
    </rPh>
    <rPh sb="13" eb="16">
      <t>ミブンカツ</t>
    </rPh>
    <rPh sb="18" eb="22">
      <t>トチタテモノ</t>
    </rPh>
    <rPh sb="22" eb="24">
      <t>アンブン</t>
    </rPh>
    <rPh sb="24" eb="26">
      <t>ケイサン</t>
    </rPh>
    <rPh sb="30" eb="32">
      <t>カイケイ</t>
    </rPh>
    <rPh sb="32" eb="33">
      <t>ジョウ</t>
    </rPh>
    <rPh sb="33" eb="35">
      <t>アンブン</t>
    </rPh>
    <phoneticPr fontId="2"/>
  </si>
  <si>
    <r>
      <t>⑤土地建物按分計算</t>
    </r>
    <r>
      <rPr>
        <sz val="9"/>
        <color theme="1"/>
        <rFont val="Meiryo UI"/>
        <family val="3"/>
        <charset val="128"/>
      </rPr>
      <t>(未分割金額は適切な基準で按分が必要です。）</t>
    </r>
    <rPh sb="1" eb="5">
      <t>トチタテモノ</t>
    </rPh>
    <rPh sb="5" eb="7">
      <t>アンブン</t>
    </rPh>
    <rPh sb="7" eb="9">
      <t>ケイサン</t>
    </rPh>
    <rPh sb="10" eb="15">
      <t>ミブンカツキンガク</t>
    </rPh>
    <rPh sb="16" eb="18">
      <t>テキセツ</t>
    </rPh>
    <rPh sb="19" eb="21">
      <t>キジュン</t>
    </rPh>
    <rPh sb="22" eb="24">
      <t>アンブン</t>
    </rPh>
    <rPh sb="25" eb="27">
      <t>ヒツヨウ</t>
    </rPh>
    <phoneticPr fontId="2"/>
  </si>
  <si>
    <t>該当区分に入力。未分割は⑤土地建物按分計算によって会計上按分されます。</t>
    <phoneticPr fontId="2"/>
  </si>
  <si>
    <t>該当区分に入力。未分割は③土地建物按分計算によって会計上按分されます。</t>
    <phoneticPr fontId="2"/>
  </si>
  <si>
    <r>
      <t>消費税額</t>
    </r>
    <r>
      <rPr>
        <sz val="9"/>
        <color theme="1"/>
        <rFont val="Meiryo UI"/>
        <family val="3"/>
        <charset val="128"/>
      </rPr>
      <t>(E:D-B)</t>
    </r>
    <rPh sb="0" eb="3">
      <t>shz</t>
    </rPh>
    <rPh sb="3" eb="4">
      <t>ガク</t>
    </rPh>
    <rPh sb="4" eb="5">
      <t>ゼイガク</t>
    </rPh>
    <phoneticPr fontId="2"/>
  </si>
  <si>
    <t>memo</t>
    <phoneticPr fontId="2"/>
  </si>
  <si>
    <t>①仕入物件</t>
    <rPh sb="1" eb="3">
      <t>シイレ</t>
    </rPh>
    <rPh sb="3" eb="5">
      <t>ブッケン</t>
    </rPh>
    <phoneticPr fontId="2"/>
  </si>
  <si>
    <r>
      <t>正味の消費税額控除額</t>
    </r>
    <r>
      <rPr>
        <sz val="9"/>
        <color theme="1"/>
        <rFont val="Meiryo UI"/>
        <family val="3"/>
        <charset val="128"/>
      </rPr>
      <t>(B)</t>
    </r>
    <rPh sb="0" eb="2">
      <t>ショウミ</t>
    </rPh>
    <rPh sb="3" eb="6">
      <t>ショウヒゼイ</t>
    </rPh>
    <rPh sb="6" eb="7">
      <t>ガク</t>
    </rPh>
    <rPh sb="7" eb="9">
      <t>コウジョ</t>
    </rPh>
    <rPh sb="9" eb="10">
      <t>ガク</t>
    </rPh>
    <phoneticPr fontId="2"/>
  </si>
  <si>
    <t>税抜のときの建物金額</t>
    <rPh sb="0" eb="2">
      <t>ゼイヌ</t>
    </rPh>
    <rPh sb="6" eb="8">
      <t>タテモノ</t>
    </rPh>
    <rPh sb="8" eb="10">
      <t>キンガク</t>
    </rPh>
    <phoneticPr fontId="2"/>
  </si>
  <si>
    <r>
      <t>利益の予測</t>
    </r>
    <r>
      <rPr>
        <sz val="9"/>
        <rFont val="Meiryo UI"/>
        <family val="3"/>
        <charset val="128"/>
      </rPr>
      <t>(参考、消費税の影響込み)</t>
    </r>
    <rPh sb="0" eb="2">
      <t>リエキ</t>
    </rPh>
    <rPh sb="3" eb="5">
      <t>ヨソク</t>
    </rPh>
    <rPh sb="6" eb="8">
      <t>サンコウ</t>
    </rPh>
    <rPh sb="9" eb="12">
      <t>shz</t>
    </rPh>
    <rPh sb="13" eb="16">
      <t>エイキョウコ</t>
    </rPh>
    <phoneticPr fontId="2"/>
  </si>
  <si>
    <r>
      <t>差引利益</t>
    </r>
    <r>
      <rPr>
        <sz val="9"/>
        <color theme="1"/>
        <rFont val="Meiryo UI"/>
        <family val="3"/>
        <charset val="128"/>
      </rPr>
      <t>(C-A-E)</t>
    </r>
    <rPh sb="0" eb="2">
      <t>サシヒキ</t>
    </rPh>
    <rPh sb="2" eb="4">
      <t>リエキ</t>
    </rPh>
    <phoneticPr fontId="2"/>
  </si>
  <si>
    <t>仕入期</t>
  </si>
  <si>
    <r>
      <t xml:space="preserve">調整期
</t>
    </r>
    <r>
      <rPr>
        <sz val="9"/>
        <color theme="1" tint="0.34998626667073579"/>
        <rFont val="Meiryo UI"/>
        <family val="3"/>
        <charset val="128"/>
      </rPr>
      <t>(仕入期/翌期/最終期)</t>
    </r>
    <rPh sb="0" eb="3">
      <t>チョウセイキ</t>
    </rPh>
    <rPh sb="5" eb="8">
      <t>シイレキ</t>
    </rPh>
    <rPh sb="9" eb="11">
      <t>ヨクキ</t>
    </rPh>
    <rPh sb="12" eb="15">
      <t>サイシュウキ</t>
    </rPh>
    <phoneticPr fontId="2"/>
  </si>
  <si>
    <t>按分計算の判定フローチャート</t>
    <rPh sb="0" eb="4">
      <t>アンブンケイサン</t>
    </rPh>
    <rPh sb="5" eb="7">
      <t>ハンテイ</t>
    </rPh>
    <phoneticPr fontId="2"/>
  </si>
  <si>
    <t>取得した建物の消費税区分は以下のフローチャートで判定します。</t>
    <rPh sb="0" eb="2">
      <t>シュトク</t>
    </rPh>
    <rPh sb="4" eb="6">
      <t>タテモノ</t>
    </rPh>
    <rPh sb="7" eb="10">
      <t>shz</t>
    </rPh>
    <rPh sb="10" eb="12">
      <t>クブン</t>
    </rPh>
    <rPh sb="13" eb="15">
      <t>イカ</t>
    </rPh>
    <rPh sb="24" eb="26">
      <t>ハンテイ</t>
    </rPh>
    <phoneticPr fontId="2"/>
  </si>
  <si>
    <t>契約書で土地・建物が区分されていない場合の按分計算の方法は以下のフローチャートで判定します。</t>
    <rPh sb="0" eb="3">
      <t>kys</t>
    </rPh>
    <rPh sb="4" eb="6">
      <t>トチ</t>
    </rPh>
    <rPh sb="7" eb="9">
      <t>タテモノ</t>
    </rPh>
    <rPh sb="10" eb="12">
      <t>クブン</t>
    </rPh>
    <rPh sb="18" eb="20">
      <t>バアイ</t>
    </rPh>
    <rPh sb="21" eb="25">
      <t>アンブンケイサン</t>
    </rPh>
    <rPh sb="26" eb="28">
      <t>ホウホウ</t>
    </rPh>
    <rPh sb="29" eb="31">
      <t>イカ</t>
    </rPh>
    <rPh sb="40" eb="42">
      <t>ハンテイ</t>
    </rPh>
    <phoneticPr fontId="2"/>
  </si>
  <si>
    <t>固定資産税評価額について</t>
    <rPh sb="0" eb="5">
      <t>コテイシサンゼイ</t>
    </rPh>
    <rPh sb="5" eb="8">
      <t>ヒョウカガク</t>
    </rPh>
    <phoneticPr fontId="2"/>
  </si>
  <si>
    <t>固定資産評価証明書は、各市区町村役場の資産税課等の窓口で取得できます。
所有者が「対象不動産の土地の地番」と「建物の家屋番号」を記入することで取得できます。
固定資産評価証明書にて確認するのは、土地と建物の「価格」です。課税標準額でない点注意しましょう。
持分の記載がある場合には「価格」を持分の割合で割って計算します。</t>
    <rPh sb="0" eb="2">
      <t>コテイ</t>
    </rPh>
    <rPh sb="2" eb="4">
      <t>シサン</t>
    </rPh>
    <rPh sb="4" eb="6">
      <t>ヒョウカ</t>
    </rPh>
    <rPh sb="6" eb="9">
      <t>ショウメイショ</t>
    </rPh>
    <rPh sb="11" eb="12">
      <t>カク</t>
    </rPh>
    <rPh sb="12" eb="14">
      <t>シク</t>
    </rPh>
    <rPh sb="14" eb="16">
      <t>チョウソン</t>
    </rPh>
    <rPh sb="16" eb="18">
      <t>ヤクバ</t>
    </rPh>
    <rPh sb="19" eb="22">
      <t>シサンゼイ</t>
    </rPh>
    <rPh sb="22" eb="23">
      <t>カ</t>
    </rPh>
    <rPh sb="23" eb="24">
      <t>トウ</t>
    </rPh>
    <rPh sb="25" eb="27">
      <t>マドグチ</t>
    </rPh>
    <rPh sb="28" eb="30">
      <t>シュトク</t>
    </rPh>
    <rPh sb="36" eb="39">
      <t>ショユウシャ</t>
    </rPh>
    <rPh sb="64" eb="66">
      <t>キニュウ</t>
    </rPh>
    <rPh sb="71" eb="73">
      <t>シュトク</t>
    </rPh>
    <rPh sb="90" eb="92">
      <t>カクニン</t>
    </rPh>
    <rPh sb="97" eb="99">
      <t>トチ</t>
    </rPh>
    <rPh sb="100" eb="102">
      <t>タテモノ</t>
    </rPh>
    <rPh sb="104" eb="106">
      <t>カカク</t>
    </rPh>
    <rPh sb="110" eb="115">
      <t>カゼイヒョウジュンガク</t>
    </rPh>
    <rPh sb="118" eb="119">
      <t>テン</t>
    </rPh>
    <rPh sb="119" eb="121">
      <t>チュウイ</t>
    </rPh>
    <rPh sb="128" eb="130">
      <t>モチブン</t>
    </rPh>
    <rPh sb="131" eb="133">
      <t>キサイ</t>
    </rPh>
    <rPh sb="136" eb="138">
      <t>バアイ</t>
    </rPh>
    <rPh sb="141" eb="143">
      <t>カカク</t>
    </rPh>
    <rPh sb="145" eb="147">
      <t>モチブン</t>
    </rPh>
    <rPh sb="148" eb="150">
      <t>ワリアイ</t>
    </rPh>
    <rPh sb="151" eb="152">
      <t>ワ</t>
    </rPh>
    <rPh sb="154" eb="156">
      <t>ケイサン</t>
    </rPh>
    <phoneticPr fontId="2"/>
  </si>
  <si>
    <t>不動産の取得価格に含めるもの</t>
    <rPh sb="0" eb="3">
      <t>フドウサン</t>
    </rPh>
    <rPh sb="4" eb="6">
      <t>シュトク</t>
    </rPh>
    <rPh sb="6" eb="8">
      <t>カカク</t>
    </rPh>
    <rPh sb="9" eb="10">
      <t>フク</t>
    </rPh>
    <phoneticPr fontId="2"/>
  </si>
  <si>
    <t>不動産を取得したときの費用は、すぐに経費化できる費用と不動産の購入価格に含める費用にわかれます。</t>
    <rPh sb="0" eb="3">
      <t>フドウサン</t>
    </rPh>
    <rPh sb="4" eb="6">
      <t>シュトク</t>
    </rPh>
    <rPh sb="11" eb="13">
      <t>ヒヨウ</t>
    </rPh>
    <rPh sb="18" eb="21">
      <t>ケイヒカ</t>
    </rPh>
    <rPh sb="24" eb="26">
      <t>ヒヨウ</t>
    </rPh>
    <rPh sb="27" eb="30">
      <t>フドウサン</t>
    </rPh>
    <rPh sb="31" eb="35">
      <t>コウニュウカカク</t>
    </rPh>
    <rPh sb="36" eb="37">
      <t>フク</t>
    </rPh>
    <rPh sb="39" eb="41">
      <t>ヒヨウ</t>
    </rPh>
    <phoneticPr fontId="2"/>
  </si>
  <si>
    <t>不動産の購入価格に含める費用は管理表の②に記載して、土地・建物として会計処理してください。</t>
    <rPh sb="15" eb="18">
      <t>カンリヒョウ</t>
    </rPh>
    <rPh sb="21" eb="23">
      <t>キサイ</t>
    </rPh>
    <rPh sb="26" eb="28">
      <t>トチ</t>
    </rPh>
    <rPh sb="29" eb="31">
      <t>タテモノ</t>
    </rPh>
    <rPh sb="34" eb="36">
      <t>カイケイ</t>
    </rPh>
    <rPh sb="36" eb="38">
      <t>ショリ</t>
    </rPh>
    <phoneticPr fontId="2"/>
  </si>
  <si>
    <t>取得価格に含めない費用</t>
    <rPh sb="0" eb="4">
      <t>シュトクカカク</t>
    </rPh>
    <rPh sb="5" eb="6">
      <t>フク</t>
    </rPh>
    <rPh sb="9" eb="11">
      <t>ヒヨウ</t>
    </rPh>
    <phoneticPr fontId="2"/>
  </si>
  <si>
    <t>取得価格に含める費用</t>
    <rPh sb="0" eb="4">
      <t>シュトクカカク</t>
    </rPh>
    <rPh sb="5" eb="6">
      <t>フク</t>
    </rPh>
    <rPh sb="8" eb="10">
      <t>ヒヨウ</t>
    </rPh>
    <phoneticPr fontId="2"/>
  </si>
  <si>
    <t>取得に伴う立退料</t>
  </si>
  <si>
    <t>建物の設計料</t>
  </si>
  <si>
    <t>地鎮祭・上棟式</t>
  </si>
  <si>
    <t>不動産取得税</t>
  </si>
  <si>
    <t>登録免許税、収入印紙代</t>
    <phoneticPr fontId="2"/>
  </si>
  <si>
    <t>司法書士報酬</t>
  </si>
  <si>
    <t>落成式・竣工式</t>
  </si>
  <si>
    <t>借入金の利子</t>
  </si>
  <si>
    <t>購入代金</t>
    <rPh sb="0" eb="2">
      <t>コウニュウ</t>
    </rPh>
    <rPh sb="2" eb="4">
      <t>ダイキン</t>
    </rPh>
    <phoneticPr fontId="2"/>
  </si>
  <si>
    <t>仲介手数料</t>
    <phoneticPr fontId="2"/>
  </si>
  <si>
    <t>固定資産税清算金</t>
  </si>
  <si>
    <t>火災保険料・地震保険料</t>
  </si>
  <si>
    <t>土地の上の建物等の取り壊し費用</t>
    <rPh sb="3" eb="4">
      <t>ウエ</t>
    </rPh>
    <phoneticPr fontId="2"/>
  </si>
  <si>
    <r>
      <t xml:space="preserve">支払内容
</t>
    </r>
    <r>
      <rPr>
        <sz val="9"/>
        <color theme="1"/>
        <rFont val="Meiryo UI"/>
        <family val="3"/>
        <charset val="128"/>
      </rPr>
      <t>含める支払は「判定」参照</t>
    </r>
    <rPh sb="0" eb="2">
      <t>シハライ</t>
    </rPh>
    <rPh sb="2" eb="4">
      <t>ナイヨウ</t>
    </rPh>
    <rPh sb="5" eb="6">
      <t>フク</t>
    </rPh>
    <rPh sb="8" eb="10">
      <t>シハライ</t>
    </rPh>
    <rPh sb="12" eb="14">
      <t>ハンテイ</t>
    </rPh>
    <rPh sb="15" eb="17">
      <t>サンショウ</t>
    </rPh>
    <phoneticPr fontId="2"/>
  </si>
  <si>
    <r>
      <t xml:space="preserve">按分方法
</t>
    </r>
    <r>
      <rPr>
        <sz val="9"/>
        <color theme="1"/>
        <rFont val="Meiryo UI"/>
        <family val="3"/>
        <charset val="128"/>
      </rPr>
      <t>按分方法は「判定」参照</t>
    </r>
    <rPh sb="0" eb="2">
      <t>アンブン</t>
    </rPh>
    <rPh sb="2" eb="4">
      <t>ホウホウ</t>
    </rPh>
    <rPh sb="5" eb="7">
      <t>アンブン</t>
    </rPh>
    <rPh sb="7" eb="9">
      <t>ホウホウ</t>
    </rPh>
    <rPh sb="11" eb="13">
      <t>ハンテイ</t>
    </rPh>
    <rPh sb="14" eb="16">
      <t>サンショウ</t>
    </rPh>
    <phoneticPr fontId="2"/>
  </si>
  <si>
    <t>収入内容</t>
    <rPh sb="0" eb="2">
      <t>シュウニュウ</t>
    </rPh>
    <rPh sb="2" eb="4">
      <t>ナイヨウ</t>
    </rPh>
    <phoneticPr fontId="2"/>
  </si>
  <si>
    <t>収入総額</t>
    <rPh sb="0" eb="2">
      <t>シュウニュウ</t>
    </rPh>
    <rPh sb="2" eb="4">
      <t>ソウガク</t>
    </rPh>
    <phoneticPr fontId="2"/>
  </si>
  <si>
    <r>
      <t>固定資産税評価額以外により適切な評価法がある</t>
    </r>
    <r>
      <rPr>
        <sz val="9"/>
        <color theme="1"/>
        <rFont val="Meiryo UI"/>
        <family val="3"/>
        <charset val="128"/>
      </rPr>
      <t>(※3)(※4)</t>
    </r>
    <rPh sb="0" eb="5">
      <t>コテイシサンゼイ</t>
    </rPh>
    <rPh sb="5" eb="8">
      <t>ヒョウカガク</t>
    </rPh>
    <rPh sb="8" eb="10">
      <t>イガイ</t>
    </rPh>
    <rPh sb="13" eb="15">
      <t>テキセツ</t>
    </rPh>
    <rPh sb="16" eb="18">
      <t>ヒョウカ</t>
    </rPh>
    <rPh sb="18" eb="19">
      <t>ホウ</t>
    </rPh>
    <phoneticPr fontId="1"/>
  </si>
  <si>
    <t>※4 建物が新築であり、譲渡を行う際には按分に142%基準(措法通62の3(2)-4)を使うことができます。142%とは、建物価格を原価の142%で計算し、土地価格を残りの金額として算定する方法です。</t>
    <rPh sb="3" eb="5">
      <t>タテモノ</t>
    </rPh>
    <rPh sb="6" eb="8">
      <t>シンチク</t>
    </rPh>
    <rPh sb="12" eb="14">
      <t>ジョウト</t>
    </rPh>
    <rPh sb="15" eb="16">
      <t>オコナ</t>
    </rPh>
    <rPh sb="17" eb="18">
      <t>サイ</t>
    </rPh>
    <rPh sb="20" eb="22">
      <t>アンブン</t>
    </rPh>
    <rPh sb="27" eb="29">
      <t>キジュン</t>
    </rPh>
    <phoneticPr fontId="2"/>
  </si>
  <si>
    <t>居住用賃貸建物</t>
    <phoneticPr fontId="2"/>
  </si>
  <si>
    <t>貸付けの用に供するために仕入れたマンションやアパート等の住宅は、たとえ，事務所用として賃貸することを予定しているものであっても、「建物の構造及び設備の状況その他の状況により住宅の貸付けの用に供しないことが客観的に明らかなもの」ではないため、居住用賃貸建物に該当することになります。(税務通信3645号　 2021年03月08日)</t>
    <rPh sb="141" eb="145">
      <t>ゼイムツウシン</t>
    </rPh>
    <phoneticPr fontId="2"/>
  </si>
  <si>
    <t>※詳細1</t>
    <rPh sb="1" eb="3">
      <t>ショウサイ</t>
    </rPh>
    <phoneticPr fontId="2"/>
  </si>
  <si>
    <t>※詳細2</t>
    <rPh sb="1" eb="3">
      <t>ショウサイ</t>
    </rPh>
    <phoneticPr fontId="2"/>
  </si>
  <si>
    <t>消基通11-7-1 1号「建物の全てが店舗等の事業用施設である建物など、建物の設備等の状況により住宅の貸付けの用に供しないことが明らかな建物」に該当するため居住用賃貸建物とならない。</t>
    <rPh sb="13" eb="15">
      <t>タテモノ</t>
    </rPh>
    <rPh sb="16" eb="17">
      <t>スベ</t>
    </rPh>
    <rPh sb="19" eb="21">
      <t>テンｐ</t>
    </rPh>
    <rPh sb="21" eb="22">
      <t>トウ</t>
    </rPh>
    <rPh sb="23" eb="25">
      <t>ジギョウ</t>
    </rPh>
    <rPh sb="25" eb="26">
      <t>ヨウ</t>
    </rPh>
    <rPh sb="26" eb="28">
      <t>シセツ</t>
    </rPh>
    <rPh sb="31" eb="33">
      <t>タｔ</t>
    </rPh>
    <rPh sb="36" eb="38">
      <t>タテモノ</t>
    </rPh>
    <rPh sb="39" eb="41">
      <t>セツビ</t>
    </rPh>
    <rPh sb="41" eb="42">
      <t>トウ</t>
    </rPh>
    <rPh sb="43" eb="45">
      <t>ジョウキョウ</t>
    </rPh>
    <rPh sb="48" eb="50">
      <t>ジュウタク</t>
    </rPh>
    <rPh sb="51" eb="53">
      <t>カシツ</t>
    </rPh>
    <rPh sb="55" eb="56">
      <t>ヨウ</t>
    </rPh>
    <rPh sb="57" eb="58">
      <t>キョウ</t>
    </rPh>
    <rPh sb="64" eb="65">
      <t>アキ</t>
    </rPh>
    <rPh sb="68" eb="70">
      <t>タｔ</t>
    </rPh>
    <rPh sb="72" eb="74">
      <t>ガイトウ</t>
    </rPh>
    <rPh sb="78" eb="81">
      <t>キョジュウヨウ</t>
    </rPh>
    <rPh sb="81" eb="83">
      <t>チンタイ</t>
    </rPh>
    <rPh sb="83" eb="85">
      <t>タテモノ</t>
    </rPh>
    <phoneticPr fontId="2"/>
  </si>
  <si>
    <t>消基通11-7-1 3号「棚卸資産として取得した建物であって、所有している間、住宅の貸付けの用に供しないことが明らかなもの」に該当するため居住用賃貸建物とならない。</t>
    <rPh sb="13" eb="15">
      <t>タナオロシ</t>
    </rPh>
    <rPh sb="15" eb="17">
      <t>シサン</t>
    </rPh>
    <rPh sb="20" eb="22">
      <t>シュトク</t>
    </rPh>
    <rPh sb="24" eb="26">
      <t>タｔ</t>
    </rPh>
    <rPh sb="31" eb="33">
      <t>ショユウ</t>
    </rPh>
    <rPh sb="37" eb="38">
      <t>アイダ</t>
    </rPh>
    <rPh sb="39" eb="41">
      <t>ジュウタク</t>
    </rPh>
    <rPh sb="42" eb="44">
      <t>カシツ</t>
    </rPh>
    <rPh sb="46" eb="47">
      <t>ヨウ</t>
    </rPh>
    <rPh sb="48" eb="49">
      <t>キョウ</t>
    </rPh>
    <rPh sb="55" eb="56">
      <t>アキ</t>
    </rPh>
    <rPh sb="63" eb="65">
      <t>ガイトウ</t>
    </rPh>
    <rPh sb="69" eb="72">
      <t>キョジュウヨウ</t>
    </rPh>
    <rPh sb="72" eb="74">
      <t>チンタイ</t>
    </rPh>
    <rPh sb="74" eb="76">
      <t>タテモノ</t>
    </rPh>
    <phoneticPr fontId="2"/>
  </si>
  <si>
    <t>※詳細3</t>
    <rPh sb="1" eb="3">
      <t>ショウサイ</t>
    </rPh>
    <phoneticPr fontId="2"/>
  </si>
  <si>
    <t>※詳細4</t>
    <rPh sb="1" eb="3">
      <t>ショウサイ</t>
    </rPh>
    <phoneticPr fontId="2"/>
  </si>
  <si>
    <t>消基通11-7-1 3号「旅館又はホテルなど、旅館業法第2条第1項《定義》に規定する旅館業に係る施設の貸付けに供することが明らかな建物」に該当するため居住用賃貸建物とならない。</t>
    <rPh sb="13" eb="15">
      <t>リョカン</t>
    </rPh>
    <rPh sb="15" eb="16">
      <t>マタ</t>
    </rPh>
    <rPh sb="23" eb="27">
      <t>リョカンギョウホウ</t>
    </rPh>
    <rPh sb="27" eb="28">
      <t>ダイ</t>
    </rPh>
    <rPh sb="29" eb="30">
      <t>ジョウ</t>
    </rPh>
    <rPh sb="30" eb="31">
      <t>ダイ</t>
    </rPh>
    <rPh sb="32" eb="33">
      <t>コウ</t>
    </rPh>
    <rPh sb="34" eb="36">
      <t>テイギ</t>
    </rPh>
    <rPh sb="38" eb="40">
      <t>キテイ</t>
    </rPh>
    <rPh sb="42" eb="44">
      <t>リョカン</t>
    </rPh>
    <rPh sb="44" eb="45">
      <t>ギョウ</t>
    </rPh>
    <rPh sb="46" eb="48">
      <t>ｋｋｒ</t>
    </rPh>
    <rPh sb="48" eb="50">
      <t>シセツ</t>
    </rPh>
    <rPh sb="51" eb="53">
      <t>カシツ</t>
    </rPh>
    <rPh sb="55" eb="56">
      <t>キョウ</t>
    </rPh>
    <rPh sb="61" eb="62">
      <t>アキ</t>
    </rPh>
    <rPh sb="65" eb="67">
      <t>タｔ</t>
    </rPh>
    <rPh sb="69" eb="71">
      <t>ガイトウ</t>
    </rPh>
    <rPh sb="75" eb="78">
      <t>キョジュウヨウ</t>
    </rPh>
    <rPh sb="78" eb="80">
      <t>チンタイ</t>
    </rPh>
    <rPh sb="80" eb="82">
      <t>タテモノ</t>
    </rPh>
    <phoneticPr fontId="2"/>
  </si>
  <si>
    <t>※詳細5</t>
    <rPh sb="1" eb="3">
      <t>ショウサイ</t>
    </rPh>
    <phoneticPr fontId="2"/>
  </si>
  <si>
    <t>※詳細6</t>
    <rPh sb="1" eb="3">
      <t>ショウサイ</t>
    </rPh>
    <phoneticPr fontId="2"/>
  </si>
  <si>
    <t>※詳細7</t>
    <rPh sb="1" eb="3">
      <t>ショウサイ</t>
    </rPh>
    <phoneticPr fontId="2"/>
  </si>
  <si>
    <t>居住用賃貸建物を、その構造や設備等の状況により、事業用部分と居住用賃貸部分とに合理的に区分しているときは事業用部分を区分可能です（消令第50条の2第1項）。「合理的に区分している」とは、使用面積割合や使用面積に対する建設原価の割合など、実態に応じた合理的な基準により区分していることをいいます（消基通11-7-3）。</t>
    <rPh sb="24" eb="26">
      <t>ジギョウ</t>
    </rPh>
    <rPh sb="52" eb="55">
      <t>ジギョウヨウ</t>
    </rPh>
    <rPh sb="55" eb="57">
      <t>ブブン</t>
    </rPh>
    <rPh sb="58" eb="60">
      <t>クブン</t>
    </rPh>
    <rPh sb="60" eb="62">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</si>
</sst>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m\.d"/>
    <numFmt numFmtId="177" formatCode="#,##0;&quot;▲&quot;#,##0"/>
    <numFmt numFmtId="178" formatCode="&quot;R&quot;#&quot;年&quot;&quot;期&quot;"/>
  </numFmts>
  <fonts count="40" x14ac:knownFonts="1">
    <font>
      <sz val="11"/>
      <color theme="1"/>
      <name val="Meiryo UI"/>
      <family val="2"/>
      <charset val="128"/>
    </font>
    <font>
      <sz val="11"/>
      <color theme="1"/>
      <name val="Meiryo UI"/>
      <family val="2"/>
      <charset val="128"/>
    </font>
    <font>
      <sz val="6"/>
      <name val="Meiryo UI"/>
      <family val="2"/>
      <charset val="128"/>
    </font>
    <font>
      <b/>
      <sz val="11"/>
      <color theme="1"/>
      <name val="Meiryo UI"/>
      <family val="3"/>
      <charset val="128"/>
    </font>
    <font>
      <sz val="10"/>
      <color theme="1"/>
      <name val="Meiryo UI"/>
      <family val="3"/>
      <charset val="128"/>
    </font>
    <font>
      <b/>
      <sz val="11"/>
      <color rgb="FF3C79B6"/>
      <name val="Meiryo UI"/>
      <family val="3"/>
      <charset val="128"/>
    </font>
    <font>
      <sz val="9"/>
      <color theme="1"/>
      <name val="Meiryo UI"/>
      <family val="3"/>
      <charset val="128"/>
    </font>
    <font>
      <sz val="9"/>
      <color theme="1"/>
      <name val="Meiryo UI"/>
      <family val="2"/>
      <charset val="128"/>
    </font>
    <font>
      <sz val="11"/>
      <color theme="1"/>
      <name val="Meiryo UI"/>
      <family val="3"/>
      <charset val="128"/>
    </font>
    <font>
      <b/>
      <sz val="14"/>
      <color theme="1"/>
      <name val="Meiryo UI"/>
      <family val="3"/>
      <charset val="128"/>
    </font>
    <font>
      <b/>
      <sz val="10"/>
      <color theme="1"/>
      <name val="Meiryo UI"/>
      <family val="3"/>
      <charset val="128"/>
    </font>
    <font>
      <sz val="9"/>
      <color theme="1" tint="0.34998626667073579"/>
      <name val="Meiryo UI"/>
      <family val="3"/>
      <charset val="128"/>
    </font>
    <font>
      <sz val="12"/>
      <color rgb="FF005DA2"/>
      <name val="Meiryo UI"/>
      <family val="2"/>
      <charset val="128"/>
    </font>
    <font>
      <b/>
      <sz val="12"/>
      <color rgb="FF005DA2"/>
      <name val="Meiryo UI"/>
      <family val="3"/>
      <charset val="128"/>
    </font>
    <font>
      <sz val="12"/>
      <name val="Meiryo UI"/>
      <family val="2"/>
      <charset val="128"/>
    </font>
    <font>
      <sz val="8"/>
      <color theme="0" tint="-0.499984740745262"/>
      <name val="Meiryo UI"/>
      <family val="3"/>
      <charset val="128"/>
    </font>
    <font>
      <b/>
      <sz val="11"/>
      <color rgb="FF7030A0"/>
      <name val="Meiryo UI"/>
      <family val="3"/>
      <charset val="128"/>
    </font>
    <font>
      <b/>
      <sz val="9"/>
      <color rgb="FF7030A0"/>
      <name val="Meiryo UI"/>
      <family val="3"/>
      <charset val="128"/>
    </font>
    <font>
      <b/>
      <sz val="12"/>
      <color theme="1"/>
      <name val="Meiryo UI"/>
      <family val="3"/>
      <charset val="128"/>
    </font>
    <font>
      <sz val="16"/>
      <color theme="1"/>
      <name val="Meiryo UI"/>
      <family val="2"/>
      <charset val="128"/>
    </font>
    <font>
      <u/>
      <sz val="9"/>
      <color theme="1"/>
      <name val="Meiryo UI"/>
      <family val="2"/>
      <charset val="128"/>
    </font>
    <font>
      <b/>
      <sz val="11"/>
      <color theme="1" tint="0.499984740745262"/>
      <name val="Meiryo UI"/>
      <family val="3"/>
      <charset val="128"/>
    </font>
    <font>
      <sz val="8"/>
      <color theme="1"/>
      <name val="Meiryo UI"/>
      <family val="3"/>
      <charset val="128"/>
    </font>
    <font>
      <b/>
      <sz val="9"/>
      <color theme="1"/>
      <name val="Meiryo UI"/>
      <family val="3"/>
      <charset val="128"/>
    </font>
    <font>
      <sz val="8"/>
      <color rgb="FFC00000"/>
      <name val="Meiryo UI"/>
      <family val="2"/>
      <charset val="128"/>
    </font>
    <font>
      <sz val="9"/>
      <color rgb="FF7030A0"/>
      <name val="Meiryo UI"/>
      <family val="2"/>
      <charset val="128"/>
    </font>
    <font>
      <u/>
      <sz val="11"/>
      <color theme="1"/>
      <name val="Meiryo UI"/>
      <family val="3"/>
      <charset val="128"/>
    </font>
    <font>
      <b/>
      <u/>
      <sz val="9"/>
      <color theme="1"/>
      <name val="Meiryo UI"/>
      <family val="3"/>
      <charset val="128"/>
    </font>
    <font>
      <sz val="10"/>
      <color theme="1"/>
      <name val="Meiryo UI"/>
      <family val="2"/>
      <charset val="128"/>
    </font>
    <font>
      <b/>
      <sz val="11"/>
      <color rgb="FFC00000"/>
      <name val="Meiryo UI"/>
      <family val="3"/>
      <charset val="128"/>
    </font>
    <font>
      <u/>
      <sz val="9"/>
      <color rgb="FFC00000"/>
      <name val="Meiryo UI"/>
      <family val="3"/>
      <charset val="128"/>
    </font>
    <font>
      <sz val="11"/>
      <color rgb="FFC00000"/>
      <name val="Meiryo UI"/>
      <family val="3"/>
      <charset val="128"/>
    </font>
    <font>
      <b/>
      <sz val="8"/>
      <color rgb="FF7030A0"/>
      <name val="Meiryo UI"/>
      <family val="3"/>
      <charset val="128"/>
    </font>
    <font>
      <sz val="11"/>
      <color theme="1" tint="0.34998626667073579"/>
      <name val="Meiryo UI"/>
      <family val="3"/>
      <charset val="128"/>
    </font>
    <font>
      <b/>
      <sz val="8"/>
      <color rgb="FFC55757"/>
      <name val="Meiryo UI"/>
      <family val="3"/>
      <charset val="128"/>
    </font>
    <font>
      <b/>
      <sz val="12"/>
      <color rgb="FF7030A0"/>
      <name val="Meiryo UI"/>
      <family val="3"/>
      <charset val="128"/>
    </font>
    <font>
      <sz val="10"/>
      <name val="Meiryo UI"/>
      <family val="3"/>
      <charset val="128"/>
    </font>
    <font>
      <b/>
      <sz val="10"/>
      <color rgb="FF0070C0"/>
      <name val="Meiryo UI"/>
      <family val="3"/>
      <charset val="128"/>
    </font>
    <font>
      <b/>
      <sz val="18"/>
      <color theme="1"/>
      <name val="Meiryo UI"/>
      <family val="3"/>
      <charset val="128"/>
    </font>
    <font>
      <sz val="9"/>
      <name val="Meiryo UI"/>
      <family val="3"/>
      <charset val="128"/>
    </font>
  </fonts>
  <fills count="4">
    <fill>
      <patternFill patternType="none"/>
    </fill>
    <fill>
      <patternFill patternType="gray125"/>
    </fill>
    <fill>
      <patternFill patternType="solid">
        <fgColor rgb="FFDDEBF7"/>
        <bgColor indexed="64"/>
      </patternFill>
    </fill>
    <fill>
      <patternFill patternType="solid">
        <fgColor theme="0" tint="-0.14999847407452621"/>
        <bgColor indexed="64"/>
      </patternFill>
    </fill>
  </fills>
  <borders count="139">
    <border>
      <left/>
      <right/>
      <top/>
      <bottom/>
      <diagonal/>
    </border>
    <border>
      <left style="thin">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auto="1"/>
      </left>
      <right style="hair">
        <color auto="1"/>
      </right>
      <top style="thin">
        <color indexed="64"/>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thin">
        <color indexed="64"/>
      </left>
      <right style="hair">
        <color auto="1"/>
      </right>
      <top style="hair">
        <color auto="1"/>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auto="1"/>
      </bottom>
      <diagonal/>
    </border>
    <border>
      <left style="hair">
        <color auto="1"/>
      </left>
      <right style="thin">
        <color indexed="64"/>
      </right>
      <top style="hair">
        <color auto="1"/>
      </top>
      <bottom style="thin">
        <color auto="1"/>
      </bottom>
      <diagonal/>
    </border>
    <border>
      <left style="thin">
        <color indexed="64"/>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hair">
        <color auto="1"/>
      </right>
      <top style="thin">
        <color indexed="64"/>
      </top>
      <bottom style="thin">
        <color indexed="64"/>
      </bottom>
      <diagonal/>
    </border>
    <border>
      <left style="thin">
        <color indexed="64"/>
      </left>
      <right style="thin">
        <color indexed="64"/>
      </right>
      <top/>
      <bottom style="thin">
        <color indexed="64"/>
      </bottom>
      <diagonal/>
    </border>
    <border>
      <left style="medium">
        <color rgb="FF969696"/>
      </left>
      <right style="medium">
        <color rgb="FF969696"/>
      </right>
      <top style="medium">
        <color rgb="FF969696"/>
      </top>
      <bottom style="medium">
        <color rgb="FF969696"/>
      </bottom>
      <diagonal/>
    </border>
    <border>
      <left style="medium">
        <color rgb="FF969696"/>
      </left>
      <right style="medium">
        <color rgb="FF969696"/>
      </right>
      <top style="medium">
        <color rgb="FF969696"/>
      </top>
      <bottom/>
      <diagonal/>
    </border>
    <border>
      <left style="medium">
        <color rgb="FF969696"/>
      </left>
      <right style="medium">
        <color rgb="FF969696"/>
      </right>
      <top/>
      <bottom/>
      <diagonal/>
    </border>
    <border>
      <left style="medium">
        <color rgb="FF969696"/>
      </left>
      <right style="medium">
        <color rgb="FF969696"/>
      </right>
      <top/>
      <bottom style="medium">
        <color rgb="FF969696"/>
      </bottom>
      <diagonal/>
    </border>
    <border>
      <left style="medium">
        <color rgb="FF969696"/>
      </left>
      <right/>
      <top style="medium">
        <color rgb="FF969696"/>
      </top>
      <bottom/>
      <diagonal/>
    </border>
    <border>
      <left/>
      <right/>
      <top style="medium">
        <color rgb="FF969696"/>
      </top>
      <bottom/>
      <diagonal/>
    </border>
    <border>
      <left/>
      <right style="medium">
        <color rgb="FF969696"/>
      </right>
      <top style="medium">
        <color rgb="FF969696"/>
      </top>
      <bottom/>
      <diagonal/>
    </border>
    <border>
      <left style="medium">
        <color rgb="FF969696"/>
      </left>
      <right/>
      <top/>
      <bottom/>
      <diagonal/>
    </border>
    <border>
      <left/>
      <right style="medium">
        <color rgb="FF969696"/>
      </right>
      <top/>
      <bottom/>
      <diagonal/>
    </border>
    <border>
      <left/>
      <right/>
      <top/>
      <bottom style="medium">
        <color rgb="FF969696"/>
      </bottom>
      <diagonal/>
    </border>
    <border>
      <left/>
      <right style="medium">
        <color rgb="FF969696"/>
      </right>
      <top/>
      <bottom style="medium">
        <color rgb="FF969696"/>
      </bottom>
      <diagonal/>
    </border>
    <border>
      <left style="medium">
        <color indexed="64"/>
      </left>
      <right/>
      <top style="medium">
        <color indexed="64"/>
      </top>
      <bottom style="hair">
        <color auto="1"/>
      </bottom>
      <diagonal/>
    </border>
    <border>
      <left/>
      <right/>
      <top style="medium">
        <color indexed="64"/>
      </top>
      <bottom style="hair">
        <color auto="1"/>
      </bottom>
      <diagonal/>
    </border>
    <border>
      <left/>
      <right style="hair">
        <color indexed="64"/>
      </right>
      <top style="medium">
        <color indexed="64"/>
      </top>
      <bottom style="hair">
        <color auto="1"/>
      </bottom>
      <diagonal/>
    </border>
    <border>
      <left style="medium">
        <color indexed="64"/>
      </left>
      <right style="hair">
        <color indexed="64"/>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indexed="64"/>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hair">
        <color auto="1"/>
      </left>
      <right/>
      <top style="medium">
        <color indexed="64"/>
      </top>
      <bottom style="hair">
        <color auto="1"/>
      </bottom>
      <diagonal/>
    </border>
    <border>
      <left/>
      <right style="medium">
        <color indexed="64"/>
      </right>
      <top style="medium">
        <color indexed="64"/>
      </top>
      <bottom style="hair">
        <color auto="1"/>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top style="thin">
        <color indexed="64"/>
      </top>
      <bottom style="hair">
        <color auto="1"/>
      </bottom>
      <diagonal/>
    </border>
    <border>
      <left/>
      <right style="thin">
        <color indexed="64"/>
      </right>
      <top style="thin">
        <color indexed="64"/>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auto="1"/>
      </left>
      <right style="hair">
        <color auto="1"/>
      </right>
      <top style="thin">
        <color indexed="64"/>
      </top>
      <bottom style="hair">
        <color indexed="64"/>
      </bottom>
      <diagonal/>
    </border>
    <border>
      <left style="hair">
        <color auto="1"/>
      </left>
      <right style="hair">
        <color auto="1"/>
      </right>
      <top style="thin">
        <color indexed="64"/>
      </top>
      <bottom style="hair">
        <color indexed="64"/>
      </bottom>
      <diagonal/>
    </border>
    <border>
      <left style="thin">
        <color auto="1"/>
      </left>
      <right style="hair">
        <color auto="1"/>
      </right>
      <top style="hair">
        <color indexed="64"/>
      </top>
      <bottom style="thin">
        <color indexed="64"/>
      </bottom>
      <diagonal/>
    </border>
    <border>
      <left style="hair">
        <color auto="1"/>
      </left>
      <right style="hair">
        <color auto="1"/>
      </right>
      <top style="hair">
        <color indexed="64"/>
      </top>
      <bottom style="thin">
        <color indexed="64"/>
      </bottom>
      <diagonal/>
    </border>
    <border>
      <left style="hair">
        <color auto="1"/>
      </left>
      <right/>
      <top/>
      <bottom style="hair">
        <color auto="1"/>
      </bottom>
      <diagonal/>
    </border>
    <border>
      <left/>
      <right style="thin">
        <color indexed="64"/>
      </right>
      <top/>
      <bottom style="hair">
        <color auto="1"/>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indexed="64"/>
      </top>
      <bottom style="hair">
        <color auto="1"/>
      </bottom>
      <diagonal/>
    </border>
    <border>
      <left style="hair">
        <color auto="1"/>
      </left>
      <right/>
      <top style="hair">
        <color auto="1"/>
      </top>
      <bottom style="thin">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thin">
        <color indexed="64"/>
      </bottom>
      <diagonal/>
    </border>
    <border>
      <left style="thin">
        <color indexed="64"/>
      </left>
      <right style="hair">
        <color auto="1"/>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indexed="64"/>
      </top>
      <bottom style="hair">
        <color auto="1"/>
      </bottom>
      <diagonal/>
    </border>
    <border>
      <left style="thin">
        <color auto="1"/>
      </left>
      <right/>
      <top style="hair">
        <color auto="1"/>
      </top>
      <bottom style="thin">
        <color auto="1"/>
      </bottom>
      <diagonal/>
    </border>
    <border>
      <left style="thin">
        <color indexed="64"/>
      </left>
      <right/>
      <top/>
      <bottom style="hair">
        <color auto="1"/>
      </bottom>
      <diagonal/>
    </border>
    <border>
      <left style="hair">
        <color auto="1"/>
      </left>
      <right/>
      <top style="thin">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thin">
        <color indexed="64"/>
      </bottom>
      <diagonal/>
    </border>
    <border>
      <left style="thick">
        <color rgb="FF7030A0"/>
      </left>
      <right style="hair">
        <color auto="1"/>
      </right>
      <top/>
      <bottom style="hair">
        <color auto="1"/>
      </bottom>
      <diagonal/>
    </border>
    <border>
      <left style="hair">
        <color auto="1"/>
      </left>
      <right style="thick">
        <color rgb="FF7030A0"/>
      </right>
      <top/>
      <bottom style="hair">
        <color auto="1"/>
      </bottom>
      <diagonal/>
    </border>
    <border>
      <left style="thick">
        <color rgb="FF7030A0"/>
      </left>
      <right style="hair">
        <color auto="1"/>
      </right>
      <top style="hair">
        <color auto="1"/>
      </top>
      <bottom style="hair">
        <color auto="1"/>
      </bottom>
      <diagonal/>
    </border>
    <border>
      <left style="hair">
        <color auto="1"/>
      </left>
      <right style="thick">
        <color rgb="FF7030A0"/>
      </right>
      <top style="hair">
        <color auto="1"/>
      </top>
      <bottom style="hair">
        <color auto="1"/>
      </bottom>
      <diagonal/>
    </border>
    <border>
      <left style="thick">
        <color rgb="FF7030A0"/>
      </left>
      <right style="hair">
        <color auto="1"/>
      </right>
      <top/>
      <bottom style="thick">
        <color rgb="FF7030A0"/>
      </bottom>
      <diagonal/>
    </border>
    <border>
      <left style="thick">
        <color rgb="FF7030A0"/>
      </left>
      <right style="hair">
        <color auto="1"/>
      </right>
      <top style="thick">
        <color rgb="FF7030A0"/>
      </top>
      <bottom style="thin">
        <color indexed="64"/>
      </bottom>
      <diagonal/>
    </border>
    <border>
      <left style="hair">
        <color auto="1"/>
      </left>
      <right style="thick">
        <color rgb="FF7030A0"/>
      </right>
      <top style="thick">
        <color rgb="FF7030A0"/>
      </top>
      <bottom style="thin">
        <color indexed="64"/>
      </bottom>
      <diagonal/>
    </border>
    <border>
      <left style="thin">
        <color indexed="64"/>
      </left>
      <right style="hair">
        <color auto="1"/>
      </right>
      <top style="thin">
        <color indexed="64"/>
      </top>
      <bottom style="thin">
        <color auto="1"/>
      </bottom>
      <diagonal/>
    </border>
    <border>
      <left style="hair">
        <color auto="1"/>
      </left>
      <right style="hair">
        <color auto="1"/>
      </right>
      <top style="thin">
        <color indexed="64"/>
      </top>
      <bottom style="thin">
        <color auto="1"/>
      </bottom>
      <diagonal/>
    </border>
    <border>
      <left style="hair">
        <color auto="1"/>
      </left>
      <right style="thin">
        <color indexed="64"/>
      </right>
      <top style="thin">
        <color indexed="64"/>
      </top>
      <bottom style="thin">
        <color auto="1"/>
      </bottom>
      <diagonal/>
    </border>
    <border>
      <left style="hair">
        <color auto="1"/>
      </left>
      <right style="hair">
        <color auto="1"/>
      </right>
      <top/>
      <bottom style="thin">
        <color auto="1"/>
      </bottom>
      <diagonal/>
    </border>
    <border>
      <left style="medium">
        <color rgb="FF969696"/>
      </left>
      <right/>
      <top/>
      <bottom style="medium">
        <color rgb="FF969696"/>
      </bottom>
      <diagonal/>
    </border>
    <border>
      <left style="thick">
        <color rgb="FF7030A0"/>
      </left>
      <right style="hair">
        <color auto="1"/>
      </right>
      <top/>
      <bottom style="thin">
        <color auto="1"/>
      </bottom>
      <diagonal/>
    </border>
    <border>
      <left style="hair">
        <color auto="1"/>
      </left>
      <right style="thick">
        <color rgb="FF7030A0"/>
      </right>
      <top/>
      <bottom style="thin">
        <color auto="1"/>
      </bottom>
      <diagonal/>
    </border>
    <border>
      <left style="thick">
        <color rgb="FF7030A0"/>
      </left>
      <right style="hair">
        <color auto="1"/>
      </right>
      <top style="thick">
        <color rgb="FF7030A0"/>
      </top>
      <bottom/>
      <diagonal/>
    </border>
    <border>
      <left style="hair">
        <color auto="1"/>
      </left>
      <right style="thick">
        <color rgb="FF7030A0"/>
      </right>
      <top style="thick">
        <color rgb="FF7030A0"/>
      </top>
      <bottom/>
      <diagonal/>
    </border>
    <border>
      <left style="thin">
        <color indexed="64"/>
      </left>
      <right style="hair">
        <color auto="1"/>
      </right>
      <top style="thin">
        <color indexed="64"/>
      </top>
      <bottom style="thin">
        <color auto="1"/>
      </bottom>
      <diagonal/>
    </border>
    <border>
      <left style="hair">
        <color auto="1"/>
      </left>
      <right style="hair">
        <color auto="1"/>
      </right>
      <top style="thin">
        <color indexed="64"/>
      </top>
      <bottom style="thin">
        <color auto="1"/>
      </bottom>
      <diagonal/>
    </border>
    <border>
      <left style="hair">
        <color auto="1"/>
      </left>
      <right style="thin">
        <color indexed="64"/>
      </right>
      <top style="thin">
        <color indexed="64"/>
      </top>
      <bottom style="thin">
        <color auto="1"/>
      </bottom>
      <diagonal/>
    </border>
    <border>
      <left style="hair">
        <color indexed="64"/>
      </left>
      <right/>
      <top style="thin">
        <color indexed="64"/>
      </top>
      <bottom style="thin">
        <color indexed="64"/>
      </bottom>
      <diagonal/>
    </border>
    <border>
      <left style="hair">
        <color auto="1"/>
      </left>
      <right/>
      <top style="hair">
        <color auto="1"/>
      </top>
      <bottom/>
      <diagonal/>
    </border>
    <border>
      <left/>
      <right style="thin">
        <color indexed="64"/>
      </right>
      <top style="hair">
        <color auto="1"/>
      </top>
      <bottom/>
      <diagonal/>
    </border>
    <border>
      <left style="hair">
        <color auto="1"/>
      </left>
      <right/>
      <top/>
      <bottom style="thin">
        <color auto="1"/>
      </bottom>
      <diagonal/>
    </border>
    <border>
      <left/>
      <right style="thin">
        <color indexed="64"/>
      </right>
      <top style="thin">
        <color indexed="64"/>
      </top>
      <bottom style="thin">
        <color indexed="64"/>
      </bottom>
      <diagonal/>
    </border>
    <border>
      <left style="hair">
        <color auto="1"/>
      </left>
      <right style="thick">
        <color rgb="FF7030A0"/>
      </right>
      <top/>
      <bottom style="thick">
        <color rgb="FF7030A0"/>
      </bottom>
      <diagonal/>
    </border>
    <border>
      <left style="thin">
        <color indexed="64"/>
      </left>
      <right/>
      <top style="hair">
        <color indexed="64"/>
      </top>
      <bottom style="double">
        <color indexed="64"/>
      </bottom>
      <diagonal/>
    </border>
    <border>
      <left style="thick">
        <color rgb="FF7030A0"/>
      </left>
      <right style="hair">
        <color auto="1"/>
      </right>
      <top style="hair">
        <color indexed="64"/>
      </top>
      <bottom style="double">
        <color indexed="64"/>
      </bottom>
      <diagonal/>
    </border>
    <border>
      <left style="hair">
        <color auto="1"/>
      </left>
      <right style="thick">
        <color rgb="FF7030A0"/>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47">
    <xf numFmtId="0" fontId="0" fillId="0" borderId="0" xfId="0">
      <alignment vertical="center"/>
    </xf>
    <xf numFmtId="0" fontId="0" fillId="0" borderId="0" xfId="0" applyAlignment="1">
      <alignment horizontal="right" vertical="center"/>
    </xf>
    <xf numFmtId="0" fontId="0" fillId="0" borderId="10" xfId="0" applyBorder="1" applyAlignment="1">
      <alignment vertical="center" wrapText="1"/>
    </xf>
    <xf numFmtId="0" fontId="0" fillId="0" borderId="15" xfId="0" applyBorder="1" applyAlignment="1">
      <alignment vertical="center" wrapText="1"/>
    </xf>
    <xf numFmtId="0" fontId="3" fillId="0" borderId="0" xfId="0" applyFont="1">
      <alignment vertical="center"/>
    </xf>
    <xf numFmtId="0" fontId="7" fillId="0" borderId="0" xfId="0" applyFont="1">
      <alignment vertical="center"/>
    </xf>
    <xf numFmtId="0" fontId="9" fillId="0" borderId="0" xfId="0" applyFont="1">
      <alignment vertical="center"/>
    </xf>
    <xf numFmtId="0" fontId="6" fillId="0" borderId="0" xfId="0" applyFont="1">
      <alignment vertical="center"/>
    </xf>
    <xf numFmtId="0" fontId="11" fillId="0" borderId="12" xfId="0" applyFont="1" applyBorder="1">
      <alignment vertical="center"/>
    </xf>
    <xf numFmtId="0" fontId="11" fillId="0" borderId="54" xfId="0" applyFont="1" applyBorder="1">
      <alignment vertical="center"/>
    </xf>
    <xf numFmtId="178" fontId="12" fillId="0" borderId="11" xfId="1" applyNumberFormat="1" applyFont="1" applyBorder="1" applyAlignment="1">
      <alignment horizontal="center" vertical="center"/>
    </xf>
    <xf numFmtId="38" fontId="5" fillId="0" borderId="63" xfId="1" applyFont="1" applyBorder="1">
      <alignment vertical="center"/>
    </xf>
    <xf numFmtId="38" fontId="5" fillId="0" borderId="64" xfId="1" applyFont="1" applyBorder="1">
      <alignment vertical="center"/>
    </xf>
    <xf numFmtId="0" fontId="0" fillId="0" borderId="61" xfId="0" applyBorder="1" applyAlignment="1">
      <alignment vertical="center" wrapText="1"/>
    </xf>
    <xf numFmtId="0" fontId="0" fillId="0" borderId="62" xfId="0" applyBorder="1" applyAlignment="1">
      <alignment vertical="center" wrapText="1"/>
    </xf>
    <xf numFmtId="38" fontId="0" fillId="2" borderId="7" xfId="1" applyFont="1" applyFill="1" applyBorder="1">
      <alignment vertical="center"/>
    </xf>
    <xf numFmtId="0" fontId="0" fillId="2" borderId="27" xfId="0" applyFill="1" applyBorder="1">
      <alignment vertical="center"/>
    </xf>
    <xf numFmtId="0" fontId="0" fillId="2" borderId="16" xfId="0" applyFill="1" applyBorder="1">
      <alignment vertical="center"/>
    </xf>
    <xf numFmtId="38" fontId="0" fillId="2" borderId="16" xfId="1" applyFont="1" applyFill="1" applyBorder="1">
      <alignment vertical="center"/>
    </xf>
    <xf numFmtId="38" fontId="0" fillId="2" borderId="17" xfId="1" applyFont="1" applyFill="1" applyBorder="1">
      <alignment vertical="center"/>
    </xf>
    <xf numFmtId="38" fontId="0" fillId="2" borderId="18" xfId="1" applyFont="1" applyFill="1" applyBorder="1">
      <alignment vertical="center"/>
    </xf>
    <xf numFmtId="0" fontId="0" fillId="2" borderId="24" xfId="0" applyFill="1" applyBorder="1">
      <alignment vertical="center"/>
    </xf>
    <xf numFmtId="0" fontId="6" fillId="2" borderId="52" xfId="0" applyFont="1" applyFill="1" applyBorder="1" applyAlignment="1">
      <alignment horizontal="left" vertical="top" wrapText="1"/>
    </xf>
    <xf numFmtId="0" fontId="6" fillId="2" borderId="56" xfId="0" applyFont="1" applyFill="1" applyBorder="1" applyAlignment="1">
      <alignment horizontal="left" vertical="top" wrapText="1"/>
    </xf>
    <xf numFmtId="0" fontId="0" fillId="2" borderId="7" xfId="0" applyFill="1" applyBorder="1">
      <alignment vertical="center"/>
    </xf>
    <xf numFmtId="38" fontId="0" fillId="2" borderId="8" xfId="1" applyFont="1" applyFill="1" applyBorder="1">
      <alignment vertical="center"/>
    </xf>
    <xf numFmtId="38" fontId="0" fillId="2" borderId="4" xfId="1" applyFont="1" applyFill="1" applyBorder="1">
      <alignment vertical="center"/>
    </xf>
    <xf numFmtId="0" fontId="0" fillId="2" borderId="19" xfId="0" applyFill="1" applyBorder="1">
      <alignment vertical="center"/>
    </xf>
    <xf numFmtId="38" fontId="0" fillId="2" borderId="19" xfId="1" applyFont="1" applyFill="1" applyBorder="1">
      <alignment vertical="center"/>
    </xf>
    <xf numFmtId="38" fontId="0" fillId="2" borderId="20" xfId="1" applyFont="1" applyFill="1" applyBorder="1">
      <alignment vertical="center"/>
    </xf>
    <xf numFmtId="38" fontId="0" fillId="2" borderId="21" xfId="1" applyFont="1" applyFill="1" applyBorder="1">
      <alignment vertical="center"/>
    </xf>
    <xf numFmtId="0" fontId="0" fillId="2" borderId="25" xfId="0" applyFill="1" applyBorder="1">
      <alignment vertical="center"/>
    </xf>
    <xf numFmtId="0" fontId="0" fillId="2" borderId="13" xfId="0" applyFill="1" applyBorder="1">
      <alignment vertical="center"/>
    </xf>
    <xf numFmtId="38" fontId="0" fillId="2" borderId="13" xfId="1" applyFont="1" applyFill="1" applyBorder="1">
      <alignment vertical="center"/>
    </xf>
    <xf numFmtId="38" fontId="0" fillId="2" borderId="9" xfId="1" applyFont="1" applyFill="1" applyBorder="1">
      <alignment vertical="center"/>
    </xf>
    <xf numFmtId="38" fontId="0" fillId="2" borderId="5" xfId="1" applyFont="1" applyFill="1" applyBorder="1">
      <alignment vertical="center"/>
    </xf>
    <xf numFmtId="0" fontId="15" fillId="0" borderId="8" xfId="0" applyFont="1" applyBorder="1">
      <alignment vertical="center"/>
    </xf>
    <xf numFmtId="38" fontId="15" fillId="0" borderId="8" xfId="1" applyFont="1" applyBorder="1">
      <alignment vertical="center"/>
    </xf>
    <xf numFmtId="9" fontId="15" fillId="0" borderId="8" xfId="2" applyFont="1" applyBorder="1">
      <alignment vertical="center"/>
    </xf>
    <xf numFmtId="38" fontId="15" fillId="0" borderId="8" xfId="0" applyNumberFormat="1" applyFont="1" applyBorder="1">
      <alignment vertical="center"/>
    </xf>
    <xf numFmtId="38" fontId="0" fillId="2" borderId="27" xfId="1" applyFont="1" applyFill="1" applyBorder="1">
      <alignment vertical="center"/>
    </xf>
    <xf numFmtId="38" fontId="0" fillId="2" borderId="28" xfId="1" applyFont="1" applyFill="1" applyBorder="1">
      <alignment vertical="center"/>
    </xf>
    <xf numFmtId="0" fontId="0" fillId="0" borderId="67" xfId="0" applyBorder="1" applyAlignment="1">
      <alignment vertical="center" wrapText="1"/>
    </xf>
    <xf numFmtId="0" fontId="0" fillId="0" borderId="68" xfId="0" applyBorder="1" applyAlignment="1">
      <alignment vertical="center" wrapText="1"/>
    </xf>
    <xf numFmtId="0" fontId="0" fillId="0" borderId="77" xfId="0" applyBorder="1" applyAlignment="1">
      <alignment vertical="center" wrapText="1"/>
    </xf>
    <xf numFmtId="0" fontId="3" fillId="0" borderId="23" xfId="0" applyFont="1" applyBorder="1" applyAlignment="1">
      <alignment horizontal="left" vertical="top" wrapText="1"/>
    </xf>
    <xf numFmtId="0" fontId="0" fillId="0" borderId="22" xfId="0" applyBorder="1" applyAlignment="1">
      <alignment vertical="center" wrapText="1"/>
    </xf>
    <xf numFmtId="0" fontId="0" fillId="0" borderId="0" xfId="0" applyAlignment="1">
      <alignment horizontal="left" vertical="center"/>
    </xf>
    <xf numFmtId="0" fontId="0" fillId="0" borderId="80" xfId="0" applyBorder="1" applyAlignment="1">
      <alignment vertical="center" wrapText="1"/>
    </xf>
    <xf numFmtId="38" fontId="5" fillId="0" borderId="84" xfId="1" applyFont="1" applyBorder="1">
      <alignment vertical="center"/>
    </xf>
    <xf numFmtId="38" fontId="5" fillId="0" borderId="59" xfId="1" applyFont="1" applyBorder="1">
      <alignment vertical="center"/>
    </xf>
    <xf numFmtId="0" fontId="0" fillId="0" borderId="86" xfId="0" applyBorder="1" applyAlignment="1">
      <alignment vertical="center" wrapText="1"/>
    </xf>
    <xf numFmtId="38" fontId="5" fillId="0" borderId="87" xfId="1" applyFont="1" applyBorder="1">
      <alignment vertical="center"/>
    </xf>
    <xf numFmtId="38" fontId="0" fillId="0" borderId="0" xfId="0" applyNumberFormat="1">
      <alignment vertical="center"/>
    </xf>
    <xf numFmtId="177" fontId="4" fillId="2" borderId="25" xfId="1" applyNumberFormat="1" applyFont="1" applyFill="1" applyBorder="1">
      <alignment vertical="center"/>
    </xf>
    <xf numFmtId="177" fontId="4" fillId="2" borderId="9" xfId="1" applyNumberFormat="1" applyFont="1" applyFill="1" applyBorder="1">
      <alignment vertical="center"/>
    </xf>
    <xf numFmtId="177" fontId="4" fillId="2" borderId="26" xfId="1" applyNumberFormat="1" applyFont="1" applyFill="1" applyBorder="1">
      <alignment vertical="center"/>
    </xf>
    <xf numFmtId="0" fontId="20" fillId="0" borderId="0" xfId="0" applyFont="1">
      <alignment vertical="center"/>
    </xf>
    <xf numFmtId="0" fontId="4" fillId="2" borderId="29" xfId="0" applyFont="1" applyFill="1" applyBorder="1" applyAlignment="1">
      <alignment horizontal="center" vertical="center"/>
    </xf>
    <xf numFmtId="0" fontId="0" fillId="0" borderId="93" xfId="0" applyBorder="1" applyAlignment="1">
      <alignment vertical="center" wrapText="1"/>
    </xf>
    <xf numFmtId="0" fontId="0" fillId="0" borderId="94" xfId="0" applyBorder="1" applyAlignment="1">
      <alignment vertical="center" wrapText="1"/>
    </xf>
    <xf numFmtId="0" fontId="0" fillId="0" borderId="95" xfId="0" applyBorder="1" applyAlignment="1">
      <alignment vertical="center" wrapText="1"/>
    </xf>
    <xf numFmtId="0" fontId="0" fillId="2" borderId="96" xfId="0" applyFill="1" applyBorder="1" applyAlignment="1">
      <alignment horizontal="left" vertical="top"/>
    </xf>
    <xf numFmtId="38" fontId="0" fillId="2" borderId="97" xfId="1" applyFont="1" applyFill="1" applyBorder="1">
      <alignment vertical="center"/>
    </xf>
    <xf numFmtId="38" fontId="0" fillId="2" borderId="98" xfId="1" applyFont="1" applyFill="1" applyBorder="1">
      <alignment vertical="center"/>
    </xf>
    <xf numFmtId="9" fontId="0" fillId="2" borderId="100" xfId="2" applyFont="1" applyFill="1" applyBorder="1">
      <alignment vertical="center"/>
    </xf>
    <xf numFmtId="0" fontId="10" fillId="0" borderId="0" xfId="0" applyFont="1">
      <alignment vertical="center"/>
    </xf>
    <xf numFmtId="0" fontId="0" fillId="0" borderId="0" xfId="0" applyAlignment="1">
      <alignment horizontal="center" vertical="center"/>
    </xf>
    <xf numFmtId="0" fontId="0" fillId="0" borderId="0" xfId="0" applyAlignment="1">
      <alignment horizontal="left" vertical="top" wrapText="1"/>
    </xf>
    <xf numFmtId="0" fontId="18" fillId="0" borderId="0" xfId="0" applyFont="1">
      <alignment vertical="center"/>
    </xf>
    <xf numFmtId="38" fontId="5" fillId="0" borderId="101" xfId="1" applyFont="1" applyBorder="1">
      <alignment vertical="center"/>
    </xf>
    <xf numFmtId="38" fontId="5" fillId="0" borderId="102" xfId="1" applyFont="1" applyBorder="1">
      <alignment vertical="center"/>
    </xf>
    <xf numFmtId="38" fontId="5" fillId="0" borderId="103" xfId="1" applyFont="1" applyBorder="1">
      <alignment vertical="center"/>
    </xf>
    <xf numFmtId="38" fontId="5" fillId="0" borderId="104" xfId="1" applyFont="1" applyBorder="1">
      <alignment vertical="center"/>
    </xf>
    <xf numFmtId="38" fontId="5" fillId="0" borderId="105" xfId="1" applyFont="1" applyBorder="1">
      <alignment vertical="center"/>
    </xf>
    <xf numFmtId="0" fontId="0" fillId="2" borderId="108" xfId="0" applyFill="1" applyBorder="1" applyAlignment="1">
      <alignment horizontal="left" vertical="top"/>
    </xf>
    <xf numFmtId="38" fontId="0" fillId="2" borderId="109" xfId="1" applyFont="1" applyFill="1" applyBorder="1">
      <alignment vertical="center"/>
    </xf>
    <xf numFmtId="38" fontId="0" fillId="2" borderId="110" xfId="1" applyFont="1" applyFill="1" applyBorder="1">
      <alignment vertical="center"/>
    </xf>
    <xf numFmtId="0" fontId="24" fillId="0" borderId="0" xfId="0" applyFont="1" applyAlignment="1">
      <alignment horizontal="right" vertical="top"/>
    </xf>
    <xf numFmtId="0" fontId="25" fillId="0" borderId="0" xfId="0" applyFont="1">
      <alignment vertical="center"/>
    </xf>
    <xf numFmtId="0" fontId="0" fillId="2" borderId="2" xfId="0" applyFill="1" applyBorder="1">
      <alignment vertical="center"/>
    </xf>
    <xf numFmtId="176" fontId="16" fillId="2" borderId="30" xfId="1" applyNumberFormat="1" applyFont="1" applyFill="1" applyBorder="1">
      <alignment vertical="center"/>
    </xf>
    <xf numFmtId="176" fontId="16" fillId="2" borderId="81" xfId="1" applyNumberFormat="1" applyFont="1" applyFill="1" applyBorder="1" applyAlignment="1">
      <alignment vertical="center"/>
    </xf>
    <xf numFmtId="0" fontId="16" fillId="0" borderId="0" xfId="0" applyFont="1" applyAlignment="1">
      <alignment horizontal="right" vertical="center"/>
    </xf>
    <xf numFmtId="0" fontId="18" fillId="0" borderId="31" xfId="0" applyFont="1" applyBorder="1">
      <alignment vertical="center"/>
    </xf>
    <xf numFmtId="0" fontId="23" fillId="0" borderId="0" xfId="0" applyFont="1" applyAlignment="1">
      <alignment vertical="top"/>
    </xf>
    <xf numFmtId="0" fontId="6" fillId="0" borderId="0" xfId="0" applyFont="1" applyAlignment="1">
      <alignment vertical="top"/>
    </xf>
    <xf numFmtId="0" fontId="31" fillId="0" borderId="0" xfId="0" applyFont="1">
      <alignment vertical="center"/>
    </xf>
    <xf numFmtId="0" fontId="32" fillId="0" borderId="113" xfId="0" applyFont="1" applyBorder="1" applyAlignment="1">
      <alignment vertical="top" wrapText="1" shrinkToFit="1"/>
    </xf>
    <xf numFmtId="0" fontId="17" fillId="0" borderId="114" xfId="0" applyFont="1" applyBorder="1" applyAlignment="1">
      <alignment vertical="top" wrapText="1" shrinkToFit="1"/>
    </xf>
    <xf numFmtId="0" fontId="21" fillId="0" borderId="8" xfId="0" applyFont="1" applyBorder="1">
      <alignment vertical="center"/>
    </xf>
    <xf numFmtId="0" fontId="8" fillId="0" borderId="117" xfId="0" applyFont="1" applyBorder="1" applyAlignment="1">
      <alignment vertical="top" wrapText="1"/>
    </xf>
    <xf numFmtId="0" fontId="0" fillId="0" borderId="10" xfId="0" applyBorder="1" applyAlignment="1">
      <alignment vertical="top" wrapText="1"/>
    </xf>
    <xf numFmtId="0" fontId="7" fillId="0" borderId="0" xfId="0" applyFont="1" applyAlignment="1">
      <alignment horizontal="right" vertical="center"/>
    </xf>
    <xf numFmtId="0" fontId="28" fillId="0" borderId="99" xfId="0" applyFont="1" applyBorder="1" applyAlignment="1">
      <alignment vertical="center" wrapText="1"/>
    </xf>
    <xf numFmtId="0" fontId="16" fillId="0" borderId="106" xfId="0" applyFont="1" applyBorder="1" applyAlignment="1">
      <alignment vertical="center" wrapText="1"/>
    </xf>
    <xf numFmtId="0" fontId="16" fillId="0" borderId="107" xfId="0" applyFont="1" applyBorder="1" applyAlignment="1">
      <alignment vertical="center" wrapText="1"/>
    </xf>
    <xf numFmtId="0" fontId="0" fillId="0" borderId="11" xfId="0" applyBorder="1" applyAlignment="1">
      <alignment vertical="top" wrapText="1"/>
    </xf>
    <xf numFmtId="0" fontId="0" fillId="0" borderId="15" xfId="0" applyBorder="1" applyAlignment="1">
      <alignment vertical="top" wrapText="1"/>
    </xf>
    <xf numFmtId="0" fontId="0" fillId="0" borderId="1" xfId="0" applyBorder="1" applyAlignment="1">
      <alignment vertical="top" wrapText="1"/>
    </xf>
    <xf numFmtId="0" fontId="33" fillId="0" borderId="25" xfId="0" applyFont="1" applyBorder="1" applyAlignment="1">
      <alignment vertical="center" wrapText="1"/>
    </xf>
    <xf numFmtId="0" fontId="33" fillId="0" borderId="9" xfId="0" applyFont="1" applyBorder="1" applyAlignment="1">
      <alignment vertical="center" wrapText="1"/>
    </xf>
    <xf numFmtId="0" fontId="33" fillId="0" borderId="26" xfId="0" applyFont="1" applyBorder="1" applyAlignment="1">
      <alignment vertical="center" wrapText="1"/>
    </xf>
    <xf numFmtId="38" fontId="5" fillId="0" borderId="117" xfId="1" applyFont="1" applyBorder="1">
      <alignment vertical="center"/>
    </xf>
    <xf numFmtId="178" fontId="14" fillId="2" borderId="119" xfId="1" applyNumberFormat="1" applyFont="1" applyFill="1" applyBorder="1" applyAlignment="1">
      <alignment horizontal="center" vertical="center"/>
    </xf>
    <xf numFmtId="0" fontId="6" fillId="3" borderId="52" xfId="0" applyFont="1" applyFill="1" applyBorder="1" applyAlignment="1">
      <alignment horizontal="left" vertical="top" wrapText="1"/>
    </xf>
    <xf numFmtId="0" fontId="6" fillId="3" borderId="56" xfId="0" applyFont="1" applyFill="1" applyBorder="1" applyAlignment="1">
      <alignment horizontal="left" vertical="top" wrapText="1"/>
    </xf>
    <xf numFmtId="38" fontId="5" fillId="0" borderId="0" xfId="1" applyFont="1" applyBorder="1">
      <alignment vertical="center"/>
    </xf>
    <xf numFmtId="0" fontId="0" fillId="0" borderId="0" xfId="0" applyAlignment="1">
      <alignment vertical="center" wrapText="1"/>
    </xf>
    <xf numFmtId="0" fontId="16" fillId="0" borderId="0" xfId="0" applyFont="1" applyAlignment="1">
      <alignment vertical="center" wrapText="1"/>
    </xf>
    <xf numFmtId="0" fontId="30" fillId="0" borderId="8" xfId="0" applyFont="1" applyBorder="1" applyAlignment="1">
      <alignment horizontal="center"/>
    </xf>
    <xf numFmtId="0" fontId="29" fillId="0" borderId="8" xfId="0" applyFont="1" applyBorder="1" applyAlignment="1">
      <alignment horizontal="left" vertical="center" indent="1"/>
    </xf>
    <xf numFmtId="0" fontId="31" fillId="0" borderId="8" xfId="0" applyFont="1" applyBorder="1">
      <alignment vertical="center"/>
    </xf>
    <xf numFmtId="0" fontId="34" fillId="0" borderId="0" xfId="0" applyFont="1" applyAlignment="1">
      <alignment horizontal="right"/>
    </xf>
    <xf numFmtId="0" fontId="19" fillId="2" borderId="2" xfId="0" applyFont="1" applyFill="1" applyBorder="1" applyAlignment="1">
      <alignment horizontal="center" vertical="center"/>
    </xf>
    <xf numFmtId="0" fontId="7" fillId="0" borderId="0" xfId="0" applyFont="1" applyAlignment="1"/>
    <xf numFmtId="0" fontId="35" fillId="0" borderId="115" xfId="0" applyFont="1" applyBorder="1" applyAlignment="1">
      <alignment horizontal="left" vertical="top" wrapText="1"/>
    </xf>
    <xf numFmtId="0" fontId="35" fillId="0" borderId="116" xfId="0" applyFont="1" applyBorder="1" applyAlignment="1">
      <alignment horizontal="left" vertical="top" wrapText="1"/>
    </xf>
    <xf numFmtId="38" fontId="5" fillId="0" borderId="60" xfId="1" applyFont="1" applyBorder="1">
      <alignment vertical="center"/>
    </xf>
    <xf numFmtId="38" fontId="5" fillId="0" borderId="125" xfId="1" applyFont="1" applyBorder="1">
      <alignment vertical="center"/>
    </xf>
    <xf numFmtId="38" fontId="5" fillId="0" borderId="126" xfId="1" applyFont="1" applyBorder="1">
      <alignment vertical="center"/>
    </xf>
    <xf numFmtId="38" fontId="5" fillId="0" borderId="127" xfId="1" applyFont="1" applyBorder="1">
      <alignment vertical="center"/>
    </xf>
    <xf numFmtId="38" fontId="5" fillId="0" borderId="128" xfId="1" applyFont="1" applyBorder="1">
      <alignment vertical="center"/>
    </xf>
    <xf numFmtId="38" fontId="5" fillId="0" borderId="98" xfId="1" applyFont="1" applyBorder="1">
      <alignment vertical="center"/>
    </xf>
    <xf numFmtId="0" fontId="0" fillId="0" borderId="89" xfId="0" applyBorder="1">
      <alignment vertical="center"/>
    </xf>
    <xf numFmtId="0" fontId="0" fillId="0" borderId="91" xfId="0" applyBorder="1">
      <alignment vertical="center"/>
    </xf>
    <xf numFmtId="0" fontId="0" fillId="0" borderId="60" xfId="0" applyBorder="1">
      <alignment vertical="center"/>
    </xf>
    <xf numFmtId="0" fontId="0" fillId="0" borderId="90" xfId="0" applyBorder="1">
      <alignment vertical="center"/>
    </xf>
    <xf numFmtId="0" fontId="0" fillId="0" borderId="92" xfId="0" applyBorder="1">
      <alignment vertical="center"/>
    </xf>
    <xf numFmtId="0" fontId="37" fillId="0" borderId="0" xfId="0" applyFont="1">
      <alignment vertical="center"/>
    </xf>
    <xf numFmtId="38" fontId="5" fillId="0" borderId="90" xfId="1" applyFont="1" applyBorder="1">
      <alignment vertical="center"/>
    </xf>
    <xf numFmtId="0" fontId="36" fillId="0" borderId="0" xfId="0" applyFont="1">
      <alignment vertical="center"/>
    </xf>
    <xf numFmtId="0" fontId="38" fillId="0" borderId="0" xfId="0" applyFont="1">
      <alignment vertical="center"/>
    </xf>
    <xf numFmtId="0" fontId="19" fillId="0" borderId="88" xfId="0" applyFont="1" applyBorder="1">
      <alignment vertical="center"/>
    </xf>
    <xf numFmtId="0" fontId="0" fillId="0" borderId="137" xfId="0" applyBorder="1">
      <alignment vertical="center"/>
    </xf>
    <xf numFmtId="0" fontId="0" fillId="0" borderId="138" xfId="0" applyBorder="1">
      <alignment vertical="center"/>
    </xf>
    <xf numFmtId="0" fontId="0" fillId="0" borderId="137" xfId="0" applyBorder="1" applyAlignment="1">
      <alignment horizontal="left" vertical="center" indent="1"/>
    </xf>
    <xf numFmtId="0" fontId="6" fillId="2" borderId="57" xfId="0" applyFont="1" applyFill="1" applyBorder="1" applyAlignment="1">
      <alignment horizontal="left" vertical="top" wrapText="1"/>
    </xf>
    <xf numFmtId="0" fontId="6" fillId="2" borderId="58" xfId="0" applyFont="1" applyFill="1" applyBorder="1" applyAlignment="1">
      <alignment horizontal="left" vertical="top" wrapText="1"/>
    </xf>
    <xf numFmtId="0" fontId="6" fillId="0" borderId="88" xfId="0" applyFont="1" applyBorder="1" applyAlignment="1">
      <alignment horizontal="left" vertical="top"/>
    </xf>
    <xf numFmtId="0" fontId="6" fillId="0" borderId="89" xfId="0" applyFont="1" applyBorder="1" applyAlignment="1">
      <alignment horizontal="left" vertical="top"/>
    </xf>
    <xf numFmtId="0" fontId="6" fillId="0" borderId="91" xfId="0" applyFont="1" applyBorder="1" applyAlignment="1">
      <alignment horizontal="left" vertical="top"/>
    </xf>
    <xf numFmtId="0" fontId="6" fillId="0" borderId="60" xfId="0" applyFont="1" applyBorder="1" applyAlignment="1">
      <alignment horizontal="left" vertical="top"/>
    </xf>
    <xf numFmtId="0" fontId="6" fillId="0" borderId="90" xfId="0" applyFont="1" applyBorder="1" applyAlignment="1">
      <alignment horizontal="left" vertical="top"/>
    </xf>
    <xf numFmtId="0" fontId="6" fillId="0" borderId="92" xfId="0" applyFont="1" applyBorder="1" applyAlignment="1">
      <alignment horizontal="left" vertical="top"/>
    </xf>
    <xf numFmtId="0" fontId="38" fillId="0" borderId="0" xfId="0" applyFont="1" applyAlignment="1">
      <alignment horizontal="left"/>
    </xf>
    <xf numFmtId="0" fontId="38" fillId="0" borderId="90" xfId="0" applyFont="1" applyBorder="1" applyAlignment="1">
      <alignment horizontal="left"/>
    </xf>
    <xf numFmtId="0" fontId="0" fillId="0" borderId="67" xfId="0" applyBorder="1" applyAlignment="1">
      <alignment horizontal="left" vertical="center" wrapText="1"/>
    </xf>
    <xf numFmtId="0" fontId="0" fillId="0" borderId="68" xfId="0" applyBorder="1" applyAlignment="1">
      <alignment horizontal="left" vertical="center" wrapText="1"/>
    </xf>
    <xf numFmtId="0" fontId="6" fillId="2" borderId="111" xfId="0" applyFont="1" applyFill="1" applyBorder="1" applyAlignment="1">
      <alignment horizontal="left" vertical="top" wrapText="1"/>
    </xf>
    <xf numFmtId="0" fontId="6" fillId="2" borderId="23" xfId="0" applyFont="1" applyFill="1" applyBorder="1" applyAlignment="1">
      <alignment horizontal="left" vertical="top" wrapText="1"/>
    </xf>
    <xf numFmtId="0" fontId="6" fillId="0" borderId="69" xfId="0" applyFont="1" applyBorder="1" applyAlignment="1">
      <alignment horizontal="left" vertical="top" wrapText="1"/>
    </xf>
    <xf numFmtId="0" fontId="6" fillId="0" borderId="71" xfId="0" applyFont="1" applyBorder="1" applyAlignment="1">
      <alignment horizontal="left" vertical="top" wrapText="1"/>
    </xf>
    <xf numFmtId="0" fontId="0" fillId="0" borderId="70" xfId="0" applyBorder="1" applyAlignment="1">
      <alignment horizontal="left" vertical="top" wrapText="1"/>
    </xf>
    <xf numFmtId="0" fontId="0" fillId="0" borderId="73"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0" fillId="0" borderId="76" xfId="0" applyBorder="1" applyAlignment="1">
      <alignment horizontal="left" vertical="top" wrapText="1"/>
    </xf>
    <xf numFmtId="0" fontId="0" fillId="0" borderId="93" xfId="0" applyBorder="1" applyAlignment="1">
      <alignment horizontal="left" vertical="top" wrapText="1"/>
    </xf>
    <xf numFmtId="0" fontId="0" fillId="0" borderId="96" xfId="0" applyBorder="1" applyAlignment="1">
      <alignment horizontal="left" vertical="top" wrapText="1"/>
    </xf>
    <xf numFmtId="0" fontId="0" fillId="0" borderId="94" xfId="0" applyBorder="1" applyAlignment="1">
      <alignment horizontal="left" vertical="top" wrapText="1"/>
    </xf>
    <xf numFmtId="0" fontId="0" fillId="0" borderId="97" xfId="0" applyBorder="1" applyAlignment="1">
      <alignment horizontal="left" vertical="top" wrapText="1"/>
    </xf>
    <xf numFmtId="0" fontId="0" fillId="0" borderId="95" xfId="0" applyBorder="1" applyAlignment="1">
      <alignment horizontal="left" vertical="top" wrapText="1"/>
    </xf>
    <xf numFmtId="0" fontId="0" fillId="0" borderId="98" xfId="0" applyBorder="1" applyAlignment="1">
      <alignment horizontal="left" vertical="top" wrapText="1"/>
    </xf>
    <xf numFmtId="0" fontId="0" fillId="0" borderId="82" xfId="0" applyBorder="1" applyAlignment="1">
      <alignment horizontal="left" vertical="top" wrapText="1"/>
    </xf>
    <xf numFmtId="0" fontId="0" fillId="0" borderId="83" xfId="0" applyBorder="1" applyAlignment="1">
      <alignment horizontal="left" vertical="top" wrapText="1"/>
    </xf>
    <xf numFmtId="0" fontId="6" fillId="2" borderId="85" xfId="0" applyFont="1" applyFill="1" applyBorder="1" applyAlignment="1">
      <alignment horizontal="left" vertical="top" wrapText="1"/>
    </xf>
    <xf numFmtId="0" fontId="6" fillId="2" borderId="55" xfId="0" applyFont="1" applyFill="1" applyBorder="1" applyAlignment="1">
      <alignment horizontal="left" vertical="top" wrapText="1"/>
    </xf>
    <xf numFmtId="0" fontId="6" fillId="2" borderId="52" xfId="0" applyFont="1" applyFill="1" applyBorder="1" applyAlignment="1">
      <alignment horizontal="left" vertical="top" wrapText="1"/>
    </xf>
    <xf numFmtId="0" fontId="6" fillId="2" borderId="56" xfId="0" applyFont="1" applyFill="1" applyBorder="1" applyAlignment="1">
      <alignment horizontal="left" vertical="top" wrapText="1"/>
    </xf>
    <xf numFmtId="0" fontId="11" fillId="0" borderId="12" xfId="0" applyFont="1" applyBorder="1" applyAlignment="1">
      <alignment horizontal="left" vertical="center"/>
    </xf>
    <xf numFmtId="0" fontId="11" fillId="0" borderId="6" xfId="0" applyFont="1" applyBorder="1" applyAlignment="1">
      <alignment horizontal="left" vertical="center"/>
    </xf>
    <xf numFmtId="0" fontId="11" fillId="0" borderId="3" xfId="0" applyFont="1" applyBorder="1" applyAlignment="1">
      <alignment horizontal="left" vertical="center"/>
    </xf>
    <xf numFmtId="0" fontId="11" fillId="0" borderId="78" xfId="0" applyFont="1" applyBorder="1" applyAlignment="1">
      <alignment horizontal="left" vertical="center"/>
    </xf>
    <xf numFmtId="0" fontId="11" fillId="0" borderId="79" xfId="0" applyFont="1" applyBorder="1" applyAlignment="1">
      <alignment horizontal="left" vertical="center"/>
    </xf>
    <xf numFmtId="0" fontId="11" fillId="0" borderId="55" xfId="0" applyFont="1" applyBorder="1" applyAlignment="1">
      <alignment horizontal="left" vertical="center"/>
    </xf>
    <xf numFmtId="0" fontId="33" fillId="0" borderId="24"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9" xfId="0" applyFont="1" applyBorder="1" applyAlignment="1">
      <alignment horizontal="center" vertical="center"/>
    </xf>
    <xf numFmtId="0" fontId="33" fillId="0" borderId="14" xfId="0" applyFont="1" applyBorder="1" applyAlignment="1">
      <alignment horizontal="center" vertical="center"/>
    </xf>
    <xf numFmtId="0" fontId="33" fillId="0" borderId="52" xfId="0" applyFont="1" applyBorder="1" applyAlignment="1">
      <alignment horizontal="center" vertical="center"/>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21" xfId="0" applyFont="1" applyBorder="1" applyAlignment="1">
      <alignment horizontal="center" vertical="center" wrapText="1"/>
    </xf>
    <xf numFmtId="0" fontId="33" fillId="0" borderId="122" xfId="0" applyFont="1" applyBorder="1" applyAlignment="1">
      <alignment horizontal="center" vertical="center" wrapText="1"/>
    </xf>
    <xf numFmtId="0" fontId="33" fillId="0" borderId="123" xfId="0" applyFont="1" applyBorder="1" applyAlignment="1">
      <alignment horizontal="center" vertical="center" wrapText="1"/>
    </xf>
    <xf numFmtId="0" fontId="33" fillId="0" borderId="92" xfId="0" applyFont="1" applyBorder="1" applyAlignment="1">
      <alignment horizontal="center" vertical="center" wrapText="1"/>
    </xf>
    <xf numFmtId="0" fontId="0" fillId="0" borderId="118" xfId="0" applyBorder="1" applyAlignment="1">
      <alignment horizontal="left" vertical="top" wrapText="1"/>
    </xf>
    <xf numFmtId="0" fontId="0" fillId="0" borderId="119" xfId="0" applyBorder="1" applyAlignment="1">
      <alignment horizontal="left" vertical="top" wrapText="1"/>
    </xf>
    <xf numFmtId="0" fontId="6" fillId="3" borderId="54" xfId="0" applyFont="1" applyFill="1" applyBorder="1" applyAlignment="1">
      <alignment horizontal="left" vertical="top" wrapText="1"/>
    </xf>
    <xf numFmtId="0" fontId="6" fillId="3" borderId="55" xfId="0" applyFont="1" applyFill="1" applyBorder="1" applyAlignment="1">
      <alignment horizontal="left" vertical="top" wrapText="1"/>
    </xf>
    <xf numFmtId="0" fontId="6" fillId="3" borderId="52" xfId="0" applyFont="1" applyFill="1" applyBorder="1" applyAlignment="1">
      <alignment horizontal="left" vertical="top" wrapText="1"/>
    </xf>
    <xf numFmtId="0" fontId="6" fillId="3" borderId="56" xfId="0" applyFont="1" applyFill="1" applyBorder="1" applyAlignment="1">
      <alignment horizontal="left" vertical="top" wrapText="1"/>
    </xf>
    <xf numFmtId="0" fontId="6" fillId="3" borderId="57" xfId="0" applyFont="1" applyFill="1" applyBorder="1" applyAlignment="1">
      <alignment horizontal="left" vertical="top" wrapText="1"/>
    </xf>
    <xf numFmtId="0" fontId="6" fillId="3" borderId="58" xfId="0" applyFont="1" applyFill="1" applyBorder="1" applyAlignment="1">
      <alignment horizontal="left" vertical="top" wrapText="1"/>
    </xf>
    <xf numFmtId="0" fontId="33" fillId="0" borderId="56" xfId="0" applyFont="1" applyBorder="1" applyAlignment="1">
      <alignment horizontal="center" vertical="center"/>
    </xf>
    <xf numFmtId="38" fontId="13" fillId="0" borderId="120" xfId="1" applyFont="1" applyBorder="1" applyAlignment="1">
      <alignment horizontal="right" vertical="center"/>
    </xf>
    <xf numFmtId="38" fontId="13" fillId="0" borderId="124" xfId="1" applyFont="1" applyBorder="1" applyAlignment="1">
      <alignment horizontal="right" vertical="center"/>
    </xf>
    <xf numFmtId="0" fontId="6" fillId="0" borderId="0" xfId="0" applyFont="1" applyAlignment="1">
      <alignment horizontal="left" vertical="top" wrapText="1"/>
    </xf>
    <xf numFmtId="0" fontId="8" fillId="0" borderId="32" xfId="0" applyFont="1"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2" xfId="0"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0" xfId="0" applyAlignment="1">
      <alignment horizontal="left" vertical="top" wrapText="1"/>
    </xf>
    <xf numFmtId="0" fontId="0" fillId="0" borderId="39" xfId="0" applyBorder="1" applyAlignment="1">
      <alignment horizontal="left" vertical="top" wrapText="1"/>
    </xf>
    <xf numFmtId="0" fontId="0" fillId="0" borderId="112"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42" xfId="0" applyBorder="1" applyAlignment="1">
      <alignment horizontal="left"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left" vertical="center"/>
    </xf>
    <xf numFmtId="0" fontId="3" fillId="0" borderId="45" xfId="0" applyFont="1" applyBorder="1" applyAlignment="1">
      <alignment horizontal="left" vertical="center"/>
    </xf>
    <xf numFmtId="0" fontId="3" fillId="0" borderId="8" xfId="0" applyFont="1" applyBorder="1" applyAlignment="1">
      <alignment horizontal="left"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0" fontId="0" fillId="0" borderId="8" xfId="0" applyBorder="1" applyAlignment="1">
      <alignment horizontal="left" vertical="center"/>
    </xf>
    <xf numFmtId="0" fontId="0" fillId="0" borderId="52" xfId="0" applyBorder="1" applyAlignment="1">
      <alignment horizontal="left" vertical="center"/>
    </xf>
    <xf numFmtId="0" fontId="0" fillId="0" borderId="46" xfId="0" applyBorder="1" applyAlignment="1">
      <alignment horizontal="left" vertical="center"/>
    </xf>
    <xf numFmtId="0" fontId="0" fillId="0" borderId="48" xfId="0" applyBorder="1" applyAlignment="1">
      <alignment horizontal="left" vertical="center" wrapText="1"/>
    </xf>
    <xf numFmtId="0" fontId="0" fillId="0" borderId="48" xfId="0" applyBorder="1" applyAlignment="1">
      <alignment horizontal="left" vertical="center"/>
    </xf>
    <xf numFmtId="0" fontId="0" fillId="0" borderId="53" xfId="0" applyBorder="1" applyAlignment="1">
      <alignment horizontal="left" vertical="center"/>
    </xf>
    <xf numFmtId="0" fontId="0" fillId="0" borderId="49" xfId="0" applyBorder="1" applyAlignment="1">
      <alignment horizontal="left" vertical="center"/>
    </xf>
    <xf numFmtId="0" fontId="0" fillId="0" borderId="129" xfId="0" applyBorder="1" applyAlignment="1">
      <alignment horizontal="left" vertical="top" wrapText="1"/>
    </xf>
    <xf numFmtId="0" fontId="0" fillId="0" borderId="130" xfId="0" applyBorder="1" applyAlignment="1">
      <alignment horizontal="left" vertical="top"/>
    </xf>
    <xf numFmtId="0" fontId="0" fillId="0" borderId="131" xfId="0" applyBorder="1" applyAlignment="1">
      <alignment horizontal="left" vertical="top"/>
    </xf>
    <xf numFmtId="0" fontId="0" fillId="0" borderId="132" xfId="0" applyBorder="1" applyAlignment="1">
      <alignment horizontal="left" vertical="top"/>
    </xf>
    <xf numFmtId="0" fontId="0" fillId="0" borderId="0" xfId="0" applyAlignment="1">
      <alignment horizontal="left" vertical="top"/>
    </xf>
    <xf numFmtId="0" fontId="0" fillId="0" borderId="133" xfId="0" applyBorder="1" applyAlignment="1">
      <alignment horizontal="left" vertical="top"/>
    </xf>
    <xf numFmtId="0" fontId="0" fillId="0" borderId="134" xfId="0" applyBorder="1" applyAlignment="1">
      <alignment horizontal="left" vertical="top"/>
    </xf>
    <xf numFmtId="0" fontId="0" fillId="0" borderId="135" xfId="0" applyBorder="1" applyAlignment="1">
      <alignment horizontal="left" vertical="top"/>
    </xf>
    <xf numFmtId="0" fontId="0" fillId="0" borderId="136" xfId="0" applyBorder="1" applyAlignment="1">
      <alignment horizontal="left" vertical="top"/>
    </xf>
    <xf numFmtId="0" fontId="8" fillId="0" borderId="34" xfId="0" applyFont="1" applyBorder="1" applyAlignment="1">
      <alignment horizontal="left" vertical="top" wrapText="1"/>
    </xf>
    <xf numFmtId="0" fontId="6" fillId="0" borderId="0" xfId="0" applyFont="1" applyAlignment="1">
      <alignment vertical="top" wrapText="1"/>
    </xf>
    <xf numFmtId="0" fontId="6" fillId="2" borderId="65" xfId="0" applyFont="1" applyFill="1" applyBorder="1" applyAlignment="1">
      <alignment horizontal="left" vertical="top" wrapText="1"/>
    </xf>
    <xf numFmtId="0" fontId="6" fillId="2" borderId="66" xfId="0" applyFont="1" applyFill="1" applyBorder="1" applyAlignment="1">
      <alignment horizontal="left" vertical="top" wrapText="1"/>
    </xf>
  </cellXfs>
  <cellStyles count="3">
    <cellStyle name="パーセント" xfId="2" builtinId="5"/>
    <cellStyle name="桁区切り" xfId="1" builtinId="6"/>
    <cellStyle name="標準" xfId="0" builtinId="0"/>
  </cellStyles>
  <dxfs count="18">
    <dxf>
      <font>
        <strike val="0"/>
        <color rgb="FFC00000"/>
      </font>
    </dxf>
    <dxf>
      <font>
        <strike val="0"/>
        <color rgb="FFC00000"/>
      </font>
    </dxf>
    <dxf>
      <font>
        <strike val="0"/>
        <color rgb="FFC00000"/>
      </font>
    </dxf>
    <dxf>
      <font>
        <strike val="0"/>
        <color rgb="FFC00000"/>
      </font>
    </dxf>
    <dxf>
      <font>
        <strike val="0"/>
        <color rgb="FFC00000"/>
      </font>
    </dxf>
    <dxf>
      <fill>
        <patternFill>
          <bgColor theme="0" tint="-0.14996795556505021"/>
        </patternFill>
      </fill>
    </dxf>
    <dxf>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ont>
        <strike val="0"/>
        <color rgb="FFC00000"/>
      </font>
    </dxf>
    <dxf>
      <font>
        <strike val="0"/>
        <color rgb="FFC00000"/>
      </font>
    </dxf>
    <dxf>
      <font>
        <strike val="0"/>
        <color rgb="FFC00000"/>
      </font>
    </dxf>
    <dxf>
      <font>
        <strike val="0"/>
        <color rgb="FFC00000"/>
      </font>
    </dxf>
    <dxf>
      <font>
        <strike val="0"/>
        <color rgb="FFC00000"/>
      </font>
    </dxf>
    <dxf>
      <fill>
        <patternFill>
          <bgColor theme="0" tint="-0.14996795556505021"/>
        </patternFill>
      </fill>
    </dxf>
    <dxf>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s>
  <tableStyles count="0" defaultTableStyle="TableStyleMedium2" defaultPivotStyle="PivotStyleLight16"/>
  <colors>
    <mruColors>
      <color rgb="FFC55757"/>
      <color rgb="FFDDEBF7"/>
      <color rgb="FFDDDDDD"/>
      <color rgb="FF969696"/>
      <color rgb="FF3C79B6"/>
      <color rgb="FF333333"/>
      <color rgb="FFE9F1FD"/>
      <color rgb="FFFBF3FF"/>
      <color rgb="FFFFFBFF"/>
      <color rgb="FFFF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6FA59-0C6B-414F-8FE7-BF2FC14527D0}">
  <sheetPr>
    <pageSetUpPr fitToPage="1"/>
  </sheetPr>
  <dimension ref="A1:R46"/>
  <sheetViews>
    <sheetView showGridLines="0" zoomScaleNormal="100" workbookViewId="0">
      <selection activeCell="E4" sqref="E4"/>
    </sheetView>
  </sheetViews>
  <sheetFormatPr defaultColWidth="0" defaultRowHeight="15" zeroHeight="1" x14ac:dyDescent="0.3"/>
  <cols>
    <col min="1" max="1" width="1.81640625" customWidth="1"/>
    <col min="2" max="2" width="19" customWidth="1"/>
    <col min="3" max="8" width="12.54296875" customWidth="1"/>
    <col min="9" max="11" width="15" customWidth="1"/>
    <col min="12" max="12" width="0.90625" customWidth="1"/>
    <col min="13" max="13" width="12.6328125" customWidth="1"/>
    <col min="14" max="14" width="2.90625" customWidth="1"/>
    <col min="15" max="15" width="10.81640625" hidden="1" customWidth="1"/>
    <col min="16" max="18" width="12.54296875" hidden="1" customWidth="1"/>
    <col min="19" max="16384" width="8.81640625" hidden="1"/>
  </cols>
  <sheetData>
    <row r="1" spans="2:16" ht="13.8" customHeight="1" x14ac:dyDescent="0.25">
      <c r="B1" s="129" t="s">
        <v>63</v>
      </c>
      <c r="M1" s="113" t="s">
        <v>65</v>
      </c>
    </row>
    <row r="2" spans="2:16" x14ac:dyDescent="0.3">
      <c r="G2" s="139" t="s">
        <v>126</v>
      </c>
      <c r="H2" s="140"/>
      <c r="I2" s="140"/>
      <c r="J2" s="140"/>
      <c r="K2" s="141"/>
      <c r="M2" s="90" t="s">
        <v>56</v>
      </c>
    </row>
    <row r="3" spans="2:16" ht="16.2" customHeight="1" x14ac:dyDescent="0.3">
      <c r="B3" s="145" t="s">
        <v>127</v>
      </c>
      <c r="G3" s="142"/>
      <c r="H3" s="143"/>
      <c r="I3" s="143"/>
      <c r="J3" s="143"/>
      <c r="K3" s="144"/>
      <c r="M3" s="90"/>
    </row>
    <row r="4" spans="2:16" ht="16.2" x14ac:dyDescent="0.3">
      <c r="B4" s="146"/>
      <c r="I4" s="69" t="s">
        <v>109</v>
      </c>
      <c r="M4" s="78"/>
    </row>
    <row r="5" spans="2:16" ht="36" customHeight="1" x14ac:dyDescent="0.3">
      <c r="B5" s="44" t="s">
        <v>60</v>
      </c>
      <c r="C5" s="147" t="s">
        <v>59</v>
      </c>
      <c r="D5" s="148"/>
      <c r="E5" s="46" t="s">
        <v>61</v>
      </c>
      <c r="F5" s="2" t="s">
        <v>62</v>
      </c>
      <c r="G5" s="3" t="s">
        <v>69</v>
      </c>
      <c r="I5" s="59" t="s">
        <v>158</v>
      </c>
      <c r="J5" s="60" t="s">
        <v>110</v>
      </c>
      <c r="K5" s="61" t="s">
        <v>111</v>
      </c>
      <c r="M5" s="94" t="s">
        <v>104</v>
      </c>
    </row>
    <row r="6" spans="2:16" ht="30" x14ac:dyDescent="0.3">
      <c r="B6" s="80" t="s">
        <v>48</v>
      </c>
      <c r="C6" s="149" t="s">
        <v>53</v>
      </c>
      <c r="D6" s="150"/>
      <c r="E6" s="81">
        <v>44594</v>
      </c>
      <c r="F6" s="114">
        <v>10</v>
      </c>
      <c r="G6" s="45" t="str">
        <f>VLOOKUP(F6,判定!J43:K59,2,FALSE)</f>
        <v>課税仕入(課税対応)</v>
      </c>
      <c r="I6" s="62" t="s">
        <v>52</v>
      </c>
      <c r="J6" s="63">
        <v>42200000</v>
      </c>
      <c r="K6" s="64">
        <v>18700000</v>
      </c>
      <c r="M6" s="65">
        <v>0.5</v>
      </c>
    </row>
    <row r="7" spans="2:16" ht="10.8" customHeight="1" x14ac:dyDescent="0.3">
      <c r="M7" s="93" t="s">
        <v>103</v>
      </c>
    </row>
    <row r="8" spans="2:16" ht="16.8" thickBot="1" x14ac:dyDescent="0.3">
      <c r="B8" s="69" t="s">
        <v>64</v>
      </c>
      <c r="F8" s="115" t="s">
        <v>124</v>
      </c>
      <c r="J8" s="79" t="s">
        <v>70</v>
      </c>
    </row>
    <row r="9" spans="2:16" ht="17.399999999999999" customHeight="1" thickTop="1" x14ac:dyDescent="0.3">
      <c r="B9" s="151" t="s">
        <v>39</v>
      </c>
      <c r="C9" s="153" t="s">
        <v>59</v>
      </c>
      <c r="D9" s="154"/>
      <c r="E9" s="157" t="s">
        <v>157</v>
      </c>
      <c r="F9" s="159" t="s">
        <v>1</v>
      </c>
      <c r="G9" s="161" t="s">
        <v>107</v>
      </c>
      <c r="H9" s="163" t="s">
        <v>108</v>
      </c>
      <c r="I9" s="165" t="s">
        <v>2</v>
      </c>
      <c r="J9" s="116" t="s">
        <v>37</v>
      </c>
      <c r="K9" s="117" t="s">
        <v>38</v>
      </c>
    </row>
    <row r="10" spans="2:16" ht="25.8" customHeight="1" x14ac:dyDescent="0.25">
      <c r="B10" s="152"/>
      <c r="C10" s="155"/>
      <c r="D10" s="156"/>
      <c r="E10" s="158"/>
      <c r="F10" s="160" t="s">
        <v>121</v>
      </c>
      <c r="G10" s="162"/>
      <c r="H10" s="164"/>
      <c r="I10" s="166"/>
      <c r="J10" s="88" t="s">
        <v>99</v>
      </c>
      <c r="K10" s="89" t="str">
        <f>IF(G6="居住用賃貸建物","対象外(将来の税額控除)",G6)</f>
        <v>課税仕入(課税対応)</v>
      </c>
      <c r="M10" s="110" t="s">
        <v>47</v>
      </c>
    </row>
    <row r="11" spans="2:16" x14ac:dyDescent="0.3">
      <c r="B11" s="16" t="s">
        <v>68</v>
      </c>
      <c r="C11" s="167" t="s">
        <v>53</v>
      </c>
      <c r="D11" s="168"/>
      <c r="E11" s="16" t="s">
        <v>50</v>
      </c>
      <c r="F11" s="40"/>
      <c r="G11" s="19"/>
      <c r="H11" s="41">
        <v>60000000</v>
      </c>
      <c r="I11" s="49">
        <f>SUM(F11:H11)</f>
        <v>60000000</v>
      </c>
      <c r="J11" s="70">
        <f>F11+ROUND(SUM(H11)*IFERROR($J$6/SUM($J$6:$K$6),0),0)</f>
        <v>41576355</v>
      </c>
      <c r="K11" s="71">
        <f>SUM(F11:H11)-J11</f>
        <v>18423645</v>
      </c>
      <c r="M11" s="111" t="s">
        <v>58</v>
      </c>
      <c r="O11" s="36" t="s">
        <v>36</v>
      </c>
      <c r="P11" s="36"/>
    </row>
    <row r="12" spans="2:16" x14ac:dyDescent="0.3">
      <c r="B12" s="21"/>
      <c r="C12" s="169"/>
      <c r="D12" s="170"/>
      <c r="E12" s="24" t="s">
        <v>51</v>
      </c>
      <c r="F12" s="15"/>
      <c r="G12" s="25"/>
      <c r="H12" s="26">
        <v>1992000</v>
      </c>
      <c r="I12" s="50">
        <f t="shared" ref="I12:I17" si="0">SUM(F12:H12)</f>
        <v>1992000</v>
      </c>
      <c r="J12" s="72">
        <f t="shared" ref="J12:J17" si="1">F12+ROUND(SUM(H12)*IFERROR($J$6/SUM($J$6:$K$6),0),0)</f>
        <v>1380335</v>
      </c>
      <c r="K12" s="73">
        <f>SUM(F12:H12)-J12</f>
        <v>611665</v>
      </c>
      <c r="M12" s="111" t="s">
        <v>58</v>
      </c>
      <c r="O12" s="36" t="s">
        <v>12</v>
      </c>
      <c r="P12" s="37">
        <f>K19*100%</f>
        <v>1730480</v>
      </c>
    </row>
    <row r="13" spans="2:16" x14ac:dyDescent="0.3">
      <c r="B13" s="21"/>
      <c r="C13" s="169"/>
      <c r="D13" s="170"/>
      <c r="E13" s="27"/>
      <c r="F13" s="28"/>
      <c r="G13" s="29"/>
      <c r="H13" s="30"/>
      <c r="I13" s="50">
        <f t="shared" si="0"/>
        <v>0</v>
      </c>
      <c r="J13" s="72">
        <f t="shared" si="1"/>
        <v>0</v>
      </c>
      <c r="K13" s="73">
        <f t="shared" ref="K13:K17" si="2">SUM(F13:H13)-J13</f>
        <v>0</v>
      </c>
      <c r="M13" s="111"/>
      <c r="O13" s="36" t="s">
        <v>13</v>
      </c>
      <c r="P13" s="37">
        <f>K19*M6</f>
        <v>865240</v>
      </c>
    </row>
    <row r="14" spans="2:16" x14ac:dyDescent="0.3">
      <c r="B14" s="21"/>
      <c r="C14" s="22"/>
      <c r="D14" s="23"/>
      <c r="E14" s="27"/>
      <c r="F14" s="28"/>
      <c r="G14" s="29"/>
      <c r="H14" s="30"/>
      <c r="I14" s="50">
        <f t="shared" ref="I14:I15" si="3">SUM(F14:H14)</f>
        <v>0</v>
      </c>
      <c r="J14" s="72">
        <f t="shared" si="1"/>
        <v>0</v>
      </c>
      <c r="K14" s="73">
        <f t="shared" ref="K14:K15" si="4">SUM(F14:H14)-J14</f>
        <v>0</v>
      </c>
      <c r="M14" s="111"/>
      <c r="O14" s="36" t="s">
        <v>10</v>
      </c>
      <c r="P14" s="36">
        <v>0</v>
      </c>
    </row>
    <row r="15" spans="2:16" x14ac:dyDescent="0.3">
      <c r="B15" s="21"/>
      <c r="C15" s="22"/>
      <c r="D15" s="23"/>
      <c r="E15" s="27"/>
      <c r="F15" s="28"/>
      <c r="G15" s="29"/>
      <c r="H15" s="30"/>
      <c r="I15" s="50">
        <f t="shared" si="3"/>
        <v>0</v>
      </c>
      <c r="J15" s="72">
        <f t="shared" si="1"/>
        <v>0</v>
      </c>
      <c r="K15" s="73">
        <f t="shared" si="4"/>
        <v>0</v>
      </c>
      <c r="L15" s="107"/>
      <c r="M15" s="111"/>
      <c r="O15" s="36" t="s">
        <v>35</v>
      </c>
      <c r="P15" s="38">
        <f>IFERROR(SUM(D26,F26,H26)/SUM(D26:I26),0)</f>
        <v>0.99259990133201781</v>
      </c>
    </row>
    <row r="16" spans="2:16" x14ac:dyDescent="0.3">
      <c r="B16" s="21"/>
      <c r="C16" s="169"/>
      <c r="D16" s="170"/>
      <c r="E16" s="27"/>
      <c r="F16" s="28"/>
      <c r="G16" s="29"/>
      <c r="H16" s="30"/>
      <c r="I16" s="50">
        <f t="shared" si="0"/>
        <v>0</v>
      </c>
      <c r="J16" s="72">
        <f t="shared" si="1"/>
        <v>0</v>
      </c>
      <c r="K16" s="73">
        <f t="shared" si="2"/>
        <v>0</v>
      </c>
      <c r="L16" s="107"/>
      <c r="M16" s="111"/>
      <c r="O16" s="36" t="s">
        <v>40</v>
      </c>
      <c r="P16" s="39">
        <f>K19*P15</f>
        <v>1717674.2772570301</v>
      </c>
    </row>
    <row r="17" spans="2:16" ht="15.6" thickBot="1" x14ac:dyDescent="0.35">
      <c r="B17" s="31"/>
      <c r="C17" s="137"/>
      <c r="D17" s="138"/>
      <c r="E17" s="32"/>
      <c r="F17" s="33"/>
      <c r="G17" s="34"/>
      <c r="H17" s="35"/>
      <c r="I17" s="120">
        <f t="shared" si="0"/>
        <v>0</v>
      </c>
      <c r="J17" s="121">
        <f t="shared" si="1"/>
        <v>0</v>
      </c>
      <c r="K17" s="122">
        <f t="shared" si="2"/>
        <v>0</v>
      </c>
      <c r="L17" s="107"/>
      <c r="M17" s="111"/>
      <c r="O17" s="36" t="s">
        <v>45</v>
      </c>
      <c r="P17" s="39">
        <v>0</v>
      </c>
    </row>
    <row r="18" spans="2:16" ht="16.2" thickTop="1" thickBot="1" x14ac:dyDescent="0.35">
      <c r="H18" s="1" t="s">
        <v>100</v>
      </c>
      <c r="I18" s="118">
        <f>SUM(I11:I17)</f>
        <v>61992000</v>
      </c>
      <c r="J18" s="74">
        <f>SUM(J11:J17)</f>
        <v>42956690</v>
      </c>
      <c r="K18" s="119">
        <f>SUM(K11:K17)</f>
        <v>19035310</v>
      </c>
      <c r="L18" s="107"/>
      <c r="M18" s="112"/>
    </row>
    <row r="19" spans="2:16" ht="15.6" thickTop="1" x14ac:dyDescent="0.3">
      <c r="J19" s="1" t="s">
        <v>20</v>
      </c>
      <c r="K19" s="130">
        <f>ROUND(K18/1.1*0.1,-1)</f>
        <v>1730480</v>
      </c>
      <c r="L19" s="107"/>
      <c r="M19" s="53"/>
    </row>
    <row r="20" spans="2:16" x14ac:dyDescent="0.3">
      <c r="J20" s="1" t="s">
        <v>129</v>
      </c>
      <c r="K20" s="130">
        <f>K18-K19</f>
        <v>17304830</v>
      </c>
      <c r="L20" s="107"/>
      <c r="M20" s="53"/>
    </row>
    <row r="21" spans="2:16" x14ac:dyDescent="0.3">
      <c r="J21" s="1" t="s">
        <v>128</v>
      </c>
      <c r="K21" s="130">
        <f>VLOOKUP(G6,O12:P17,2,FALSE)</f>
        <v>1730480</v>
      </c>
      <c r="L21" s="107"/>
      <c r="M21" s="57" t="str">
        <f>IF(G6="居住用賃貸建物","管理表から計算","")</f>
        <v/>
      </c>
    </row>
    <row r="22" spans="2:16" x14ac:dyDescent="0.3">
      <c r="B22" s="4" t="str">
        <f>IF(G6="居住用賃貸建物","居住用賃貸建物管理表","管理不要")</f>
        <v>管理不要</v>
      </c>
    </row>
    <row r="23" spans="2:16" ht="15" customHeight="1" x14ac:dyDescent="0.3">
      <c r="B23" s="8" t="s">
        <v>21</v>
      </c>
      <c r="C23" s="9"/>
      <c r="D23" s="171" t="s">
        <v>22</v>
      </c>
      <c r="E23" s="172"/>
      <c r="F23" s="172"/>
      <c r="G23" s="172"/>
      <c r="H23" s="172"/>
      <c r="I23" s="173"/>
      <c r="J23" s="174" t="s">
        <v>32</v>
      </c>
      <c r="K23" s="175"/>
      <c r="L23" s="175"/>
      <c r="M23" s="176"/>
    </row>
    <row r="24" spans="2:16" ht="15" customHeight="1" x14ac:dyDescent="0.3">
      <c r="B24" s="177" t="s">
        <v>23</v>
      </c>
      <c r="C24" s="179" t="s">
        <v>24</v>
      </c>
      <c r="D24" s="181" t="s">
        <v>25</v>
      </c>
      <c r="E24" s="182"/>
      <c r="F24" s="183" t="s">
        <v>26</v>
      </c>
      <c r="G24" s="182"/>
      <c r="H24" s="183" t="s">
        <v>27</v>
      </c>
      <c r="I24" s="198"/>
      <c r="J24" s="184" t="s">
        <v>133</v>
      </c>
      <c r="K24" s="184" t="s">
        <v>30</v>
      </c>
      <c r="L24" s="186" t="s">
        <v>31</v>
      </c>
      <c r="M24" s="187"/>
    </row>
    <row r="25" spans="2:16" x14ac:dyDescent="0.3">
      <c r="B25" s="178"/>
      <c r="C25" s="180"/>
      <c r="D25" s="100" t="s">
        <v>28</v>
      </c>
      <c r="E25" s="101" t="s">
        <v>29</v>
      </c>
      <c r="F25" s="101" t="s">
        <v>28</v>
      </c>
      <c r="G25" s="101" t="s">
        <v>29</v>
      </c>
      <c r="H25" s="101" t="s">
        <v>28</v>
      </c>
      <c r="I25" s="102" t="s">
        <v>29</v>
      </c>
      <c r="J25" s="185"/>
      <c r="K25" s="185"/>
      <c r="L25" s="188"/>
      <c r="M25" s="189"/>
    </row>
    <row r="26" spans="2:16" ht="16.2" x14ac:dyDescent="0.3">
      <c r="B26" s="103">
        <f>K18</f>
        <v>19035310</v>
      </c>
      <c r="C26" s="104">
        <f>YEAR(E6)-2018</f>
        <v>4</v>
      </c>
      <c r="D26" s="54"/>
      <c r="E26" s="55">
        <v>150000</v>
      </c>
      <c r="F26" s="55">
        <v>20120000</v>
      </c>
      <c r="G26" s="55"/>
      <c r="H26" s="55"/>
      <c r="I26" s="56"/>
      <c r="J26" s="58" t="s">
        <v>132</v>
      </c>
      <c r="K26" s="10">
        <f>IF(J26="","-",IF(J26="仕入期",C26,IF(J26="翌期",C26+1,C26+2)))</f>
        <v>4</v>
      </c>
      <c r="L26" s="199">
        <f>IFERROR(B26/SUM(D26:I26)*SUM(D26,F26,H26),0)</f>
        <v>18894446.827824373</v>
      </c>
      <c r="M26" s="200"/>
    </row>
    <row r="27" spans="2:16" x14ac:dyDescent="0.3">
      <c r="M27" s="83" t="str">
        <f>IF(L26=0,"","付表2-3の居住用賃貸建物の加算額に"&amp;TEXT(ROUND(L26/1.1*1*7.8%,0),"#,##")&amp;"円を記載して控除をする。")</f>
        <v>付表2-3の居住用賃貸建物の加算額に1,339,788円を記載して控除をする。</v>
      </c>
    </row>
    <row r="28" spans="2:16" x14ac:dyDescent="0.3">
      <c r="B28" s="145" t="s">
        <v>66</v>
      </c>
      <c r="M28" s="90"/>
    </row>
    <row r="29" spans="2:16" ht="16.2" x14ac:dyDescent="0.3">
      <c r="B29" s="146" t="s">
        <v>66</v>
      </c>
      <c r="I29" s="69" t="s">
        <v>122</v>
      </c>
      <c r="M29" s="90"/>
    </row>
    <row r="30" spans="2:16" ht="30" x14ac:dyDescent="0.3">
      <c r="B30" s="48" t="s">
        <v>67</v>
      </c>
      <c r="I30" s="59" t="s">
        <v>158</v>
      </c>
      <c r="J30" s="42" t="s">
        <v>43</v>
      </c>
      <c r="K30" s="43" t="s">
        <v>44</v>
      </c>
      <c r="L30" s="108"/>
    </row>
    <row r="31" spans="2:16" ht="21.6" customHeight="1" x14ac:dyDescent="0.3">
      <c r="B31" s="82">
        <v>44988</v>
      </c>
      <c r="C31" s="47"/>
      <c r="I31" s="75"/>
      <c r="J31" s="76"/>
      <c r="K31" s="77"/>
    </row>
    <row r="32" spans="2:16" ht="15.6" thickBot="1" x14ac:dyDescent="0.3">
      <c r="F32" s="115" t="s">
        <v>123</v>
      </c>
      <c r="J32" s="79" t="s">
        <v>70</v>
      </c>
    </row>
    <row r="33" spans="2:13" ht="28.2" thickTop="1" x14ac:dyDescent="0.25">
      <c r="B33" s="91" t="s">
        <v>33</v>
      </c>
      <c r="C33" s="190" t="s">
        <v>34</v>
      </c>
      <c r="D33" s="191"/>
      <c r="E33" s="92" t="s">
        <v>159</v>
      </c>
      <c r="F33" s="92" t="s">
        <v>1</v>
      </c>
      <c r="G33" s="97" t="s">
        <v>107</v>
      </c>
      <c r="H33" s="98" t="s">
        <v>108</v>
      </c>
      <c r="I33" s="99" t="s">
        <v>160</v>
      </c>
      <c r="J33" s="95" t="s">
        <v>106</v>
      </c>
      <c r="K33" s="96" t="s">
        <v>105</v>
      </c>
      <c r="L33" s="109"/>
      <c r="M33" s="110" t="s">
        <v>47</v>
      </c>
    </row>
    <row r="34" spans="2:13" x14ac:dyDescent="0.3">
      <c r="B34" s="16" t="s">
        <v>68</v>
      </c>
      <c r="C34" s="192" t="s">
        <v>54</v>
      </c>
      <c r="D34" s="193"/>
      <c r="E34" s="17" t="s">
        <v>49</v>
      </c>
      <c r="F34" s="18">
        <v>50000000</v>
      </c>
      <c r="G34" s="19">
        <v>20000000</v>
      </c>
      <c r="H34" s="20"/>
      <c r="I34" s="49">
        <f>SUM(F34:H34)</f>
        <v>70000000</v>
      </c>
      <c r="J34" s="70">
        <f>F34+ROUND(SUM(H34)*IFERROR($J$31/SUM($J$31:$K$31),0),0)</f>
        <v>50000000</v>
      </c>
      <c r="K34" s="71">
        <f>SUM(F34:H34)-J34</f>
        <v>20000000</v>
      </c>
      <c r="L34" s="107"/>
      <c r="M34" s="111" t="s">
        <v>57</v>
      </c>
    </row>
    <row r="35" spans="2:13" x14ac:dyDescent="0.3">
      <c r="B35" s="21"/>
      <c r="C35" s="194"/>
      <c r="D35" s="195"/>
      <c r="E35" s="24" t="s">
        <v>55</v>
      </c>
      <c r="F35" s="15"/>
      <c r="G35" s="25"/>
      <c r="H35" s="26">
        <v>120000</v>
      </c>
      <c r="I35" s="50">
        <f t="shared" ref="I35:I40" si="5">SUM(F35:H35)</f>
        <v>120000</v>
      </c>
      <c r="J35" s="72">
        <f t="shared" ref="J35:J40" si="6">F35+ROUND(SUM(H35)*IFERROR($J$31/SUM($J$31:$K$31),0),0)</f>
        <v>0</v>
      </c>
      <c r="K35" s="73">
        <f t="shared" ref="K35:K40" si="7">SUM(F35:H35)-J35</f>
        <v>120000</v>
      </c>
      <c r="L35" s="107"/>
      <c r="M35" s="111" t="s">
        <v>57</v>
      </c>
    </row>
    <row r="36" spans="2:13" x14ac:dyDescent="0.3">
      <c r="B36" s="21"/>
      <c r="C36" s="105"/>
      <c r="D36" s="106"/>
      <c r="E36" s="27"/>
      <c r="F36" s="28"/>
      <c r="G36" s="29"/>
      <c r="H36" s="30"/>
      <c r="I36" s="50">
        <f t="shared" ref="I36:I37" si="8">SUM(F36:H36)</f>
        <v>0</v>
      </c>
      <c r="J36" s="72">
        <f t="shared" si="6"/>
        <v>0</v>
      </c>
      <c r="K36" s="73">
        <f t="shared" si="7"/>
        <v>0</v>
      </c>
      <c r="L36" s="107"/>
      <c r="M36" s="111"/>
    </row>
    <row r="37" spans="2:13" x14ac:dyDescent="0.3">
      <c r="B37" s="21"/>
      <c r="C37" s="105"/>
      <c r="D37" s="106"/>
      <c r="E37" s="27"/>
      <c r="F37" s="28"/>
      <c r="G37" s="29"/>
      <c r="H37" s="30"/>
      <c r="I37" s="50">
        <f t="shared" si="8"/>
        <v>0</v>
      </c>
      <c r="J37" s="72">
        <f t="shared" si="6"/>
        <v>0</v>
      </c>
      <c r="K37" s="73">
        <f t="shared" si="7"/>
        <v>0</v>
      </c>
      <c r="L37" s="107"/>
      <c r="M37" s="111"/>
    </row>
    <row r="38" spans="2:13" x14ac:dyDescent="0.3">
      <c r="B38" s="21"/>
      <c r="C38" s="194"/>
      <c r="D38" s="195"/>
      <c r="E38" s="27"/>
      <c r="F38" s="28"/>
      <c r="G38" s="29"/>
      <c r="H38" s="30"/>
      <c r="I38" s="50">
        <f t="shared" si="5"/>
        <v>0</v>
      </c>
      <c r="J38" s="72">
        <f t="shared" si="6"/>
        <v>0</v>
      </c>
      <c r="K38" s="73">
        <f t="shared" si="7"/>
        <v>0</v>
      </c>
      <c r="L38" s="107"/>
      <c r="M38" s="111"/>
    </row>
    <row r="39" spans="2:13" x14ac:dyDescent="0.3">
      <c r="B39" s="21"/>
      <c r="C39" s="194"/>
      <c r="D39" s="195"/>
      <c r="E39" s="27"/>
      <c r="F39" s="28"/>
      <c r="G39" s="29"/>
      <c r="H39" s="30"/>
      <c r="I39" s="50">
        <f t="shared" si="5"/>
        <v>0</v>
      </c>
      <c r="J39" s="72">
        <f t="shared" si="6"/>
        <v>0</v>
      </c>
      <c r="K39" s="73">
        <f t="shared" si="7"/>
        <v>0</v>
      </c>
      <c r="L39" s="107"/>
      <c r="M39" s="111"/>
    </row>
    <row r="40" spans="2:13" ht="15.6" thickBot="1" x14ac:dyDescent="0.35">
      <c r="B40" s="31"/>
      <c r="C40" s="196"/>
      <c r="D40" s="197"/>
      <c r="E40" s="32"/>
      <c r="F40" s="33"/>
      <c r="G40" s="34"/>
      <c r="H40" s="35"/>
      <c r="I40" s="120">
        <f t="shared" si="5"/>
        <v>0</v>
      </c>
      <c r="J40" s="121">
        <f t="shared" si="6"/>
        <v>0</v>
      </c>
      <c r="K40" s="122">
        <f t="shared" si="7"/>
        <v>0</v>
      </c>
      <c r="L40" s="107"/>
      <c r="M40" s="111"/>
    </row>
    <row r="41" spans="2:13" ht="16.2" thickTop="1" thickBot="1" x14ac:dyDescent="0.35">
      <c r="H41" s="1" t="s">
        <v>101</v>
      </c>
      <c r="I41" s="118">
        <f>SUM(I34:I40)</f>
        <v>70120000</v>
      </c>
      <c r="J41" s="74">
        <f>SUM(J34:J40)</f>
        <v>50000000</v>
      </c>
      <c r="K41" s="119">
        <f>SUM(K34:K40)</f>
        <v>20120000</v>
      </c>
      <c r="L41" s="107"/>
      <c r="M41" s="112"/>
    </row>
    <row r="42" spans="2:13" ht="15.6" thickTop="1" x14ac:dyDescent="0.3">
      <c r="J42" s="1" t="s">
        <v>102</v>
      </c>
      <c r="K42" s="130">
        <f>K41/1.1*0.1</f>
        <v>1829090.9090909092</v>
      </c>
      <c r="L42" s="107"/>
      <c r="M42" s="87"/>
    </row>
    <row r="43" spans="2:13" ht="15.6" thickBot="1" x14ac:dyDescent="0.35">
      <c r="B43" s="131" t="s">
        <v>130</v>
      </c>
    </row>
    <row r="44" spans="2:13" x14ac:dyDescent="0.3">
      <c r="B44" s="51" t="s">
        <v>131</v>
      </c>
      <c r="C44" s="13" t="s">
        <v>101</v>
      </c>
      <c r="D44" s="14" t="s">
        <v>100</v>
      </c>
      <c r="E44" s="61" t="s">
        <v>125</v>
      </c>
      <c r="G44" s="139" t="s">
        <v>126</v>
      </c>
      <c r="H44" s="140"/>
      <c r="I44" s="140"/>
      <c r="J44" s="140"/>
      <c r="K44" s="141"/>
    </row>
    <row r="45" spans="2:13" ht="18.600000000000001" customHeight="1" thickBot="1" x14ac:dyDescent="0.35">
      <c r="B45" s="52">
        <f>C45-D45-E45</f>
        <v>8029389.0909090908</v>
      </c>
      <c r="C45" s="11">
        <f>I41</f>
        <v>70120000</v>
      </c>
      <c r="D45" s="12">
        <f>I18</f>
        <v>61992000</v>
      </c>
      <c r="E45" s="123">
        <f>K42-K21</f>
        <v>98610.909090909176</v>
      </c>
      <c r="G45" s="142"/>
      <c r="H45" s="143"/>
      <c r="I45" s="143"/>
      <c r="J45" s="143"/>
      <c r="K45" s="144"/>
    </row>
    <row r="46" spans="2:13" ht="6" customHeight="1" x14ac:dyDescent="0.3"/>
  </sheetData>
  <mergeCells count="35">
    <mergeCell ref="C39:D39"/>
    <mergeCell ref="C40:D40"/>
    <mergeCell ref="G44:K45"/>
    <mergeCell ref="H24:I24"/>
    <mergeCell ref="L26:M26"/>
    <mergeCell ref="B28:B29"/>
    <mergeCell ref="C33:D33"/>
    <mergeCell ref="C34:D34"/>
    <mergeCell ref="C35:D35"/>
    <mergeCell ref="C38:D38"/>
    <mergeCell ref="D23:I23"/>
    <mergeCell ref="J23:M23"/>
    <mergeCell ref="B24:B25"/>
    <mergeCell ref="C24:C25"/>
    <mergeCell ref="D24:E24"/>
    <mergeCell ref="F24:G24"/>
    <mergeCell ref="J24:J25"/>
    <mergeCell ref="K24:K25"/>
    <mergeCell ref="L24:M25"/>
    <mergeCell ref="C17:D17"/>
    <mergeCell ref="G2:K3"/>
    <mergeCell ref="B3:B4"/>
    <mergeCell ref="C5:D5"/>
    <mergeCell ref="C6:D6"/>
    <mergeCell ref="B9:B10"/>
    <mergeCell ref="C9:D10"/>
    <mergeCell ref="E9:E10"/>
    <mergeCell ref="F9:F10"/>
    <mergeCell ref="G9:G10"/>
    <mergeCell ref="H9:H10"/>
    <mergeCell ref="I9:I10"/>
    <mergeCell ref="C11:D11"/>
    <mergeCell ref="C12:D12"/>
    <mergeCell ref="C13:D13"/>
    <mergeCell ref="C16:D16"/>
  </mergeCells>
  <phoneticPr fontId="2"/>
  <conditionalFormatting sqref="B24:H24">
    <cfRule type="expression" dxfId="17" priority="1">
      <formula>$G$6&lt;&gt;"居住用賃貸建物"</formula>
    </cfRule>
  </conditionalFormatting>
  <conditionalFormatting sqref="B23:J23 J24:L24 B25:K25 B26:L26">
    <cfRule type="expression" dxfId="16" priority="9">
      <formula>$G$6&lt;&gt;"居住用賃貸建物"</formula>
    </cfRule>
  </conditionalFormatting>
  <conditionalFormatting sqref="C6:D6">
    <cfRule type="expression" dxfId="15" priority="2">
      <formula>I18&lt;1000000</formula>
    </cfRule>
  </conditionalFormatting>
  <conditionalFormatting sqref="C11:D17">
    <cfRule type="expression" dxfId="14" priority="8">
      <formula>I11&lt;1000000</formula>
    </cfRule>
  </conditionalFormatting>
  <conditionalFormatting sqref="L2">
    <cfRule type="expression" dxfId="13" priority="7">
      <formula>$K$2="在庫"</formula>
    </cfRule>
  </conditionalFormatting>
  <conditionalFormatting sqref="M2">
    <cfRule type="expression" dxfId="12" priority="6">
      <formula>$M$2="税理士確認未済"</formula>
    </cfRule>
  </conditionalFormatting>
  <conditionalFormatting sqref="M3">
    <cfRule type="expression" dxfId="11" priority="5">
      <formula>$M$3="税理士側変更有"</formula>
    </cfRule>
  </conditionalFormatting>
  <conditionalFormatting sqref="M28">
    <cfRule type="expression" dxfId="10" priority="4">
      <formula>$M$28="税理士確認未済"</formula>
    </cfRule>
  </conditionalFormatting>
  <conditionalFormatting sqref="M29">
    <cfRule type="expression" dxfId="9" priority="3">
      <formula>$M$29="税理士側変更有"</formula>
    </cfRule>
  </conditionalFormatting>
  <dataValidations count="10">
    <dataValidation type="list" allowBlank="1" showInputMessage="1" sqref="I6" xr:uid="{0F9BC259-79D8-4E60-BA3F-C5EFA8B0BC8E}">
      <formula1>"契約書金額,帳簿金額,固定資産税評価,その他の評価方法"</formula1>
    </dataValidation>
    <dataValidation type="list" allowBlank="1" showInputMessage="1" sqref="M11:M17 M34:M40" xr:uid="{12E622FC-F9F4-49CD-804A-BC28D1718AC4}">
      <formula1>",未入力,✔ R3,✔ R4,✔ R5,✔ R6"</formula1>
    </dataValidation>
    <dataValidation type="list" allowBlank="1" showInputMessage="1" showErrorMessage="1" sqref="M2 M28" xr:uid="{EC4BC4D5-F357-4F7A-AE8E-A048A7476151}">
      <formula1>"税理士確認済,税理士確認未済"</formula1>
    </dataValidation>
    <dataValidation type="list" allowBlank="1" showInputMessage="1" showErrorMessage="1" sqref="M3 M29" xr:uid="{965BCB6B-28CA-4DC7-AE51-8405A4CEF5DC}">
      <formula1>",税理士側変更有,変更確認済,OK"</formula1>
    </dataValidation>
    <dataValidation type="list" showInputMessage="1" sqref="E34:E40" xr:uid="{AE2B025D-4DBD-46EC-8EA2-FCA1C6222949}">
      <formula1>"契約書金額,固定資産税精算,管理費清算,その他"</formula1>
    </dataValidation>
    <dataValidation type="list" allowBlank="1" showInputMessage="1" showErrorMessage="1" sqref="J26" xr:uid="{98A5FBB7-FEB3-4BDD-B438-73AF28344F90}">
      <formula1>"仕入期,翌期,最終期"</formula1>
    </dataValidation>
    <dataValidation showInputMessage="1" sqref="C11:C17 C34:C40 C6" xr:uid="{8B3DD289-9E62-4AF0-B7BE-A2472B44228B}"/>
    <dataValidation type="list" showInputMessage="1" sqref="E11:E17" xr:uid="{773C31EF-AD6E-4EC6-A358-F490EBB6589F}">
      <formula1>"契約書金額,仲介料,固定資産税精算,管理費清算,その他"</formula1>
    </dataValidation>
    <dataValidation type="list" allowBlank="1" showInputMessage="1" sqref="I31" xr:uid="{AB7F3A4B-087F-469D-8435-36D0A8B97598}">
      <formula1>"契約書金額,固定資産税評価,その他"</formula1>
    </dataValidation>
    <dataValidation type="list" allowBlank="1" showInputMessage="1" sqref="G6" xr:uid="{BE918B93-17F6-4EF6-AD19-0F02863D3872}">
      <formula1>"課税仕入(課税対応),課税仕入(非課税対応),課税仕入(共通対応),居住用建物,居住用建物(部分)"</formula1>
    </dataValidation>
  </dataValidations>
  <pageMargins left="0.39370078740157483" right="0.23622047244094491" top="0.19685039370078741" bottom="0.19685039370078741" header="0.31496062992125984" footer="0.31496062992125984"/>
  <pageSetup paperSize="9" scale="71"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EF06-46C1-4E25-90B3-96A9E689EE94}">
  <dimension ref="A1:N85"/>
  <sheetViews>
    <sheetView showGridLines="0" topLeftCell="A40" zoomScale="115" zoomScaleNormal="115" workbookViewId="0">
      <selection activeCell="F21" sqref="F21"/>
    </sheetView>
  </sheetViews>
  <sheetFormatPr defaultColWidth="0" defaultRowHeight="15" zeroHeight="1" x14ac:dyDescent="0.3"/>
  <cols>
    <col min="1" max="1" width="1.81640625" customWidth="1"/>
    <col min="2" max="2" width="9.1796875" customWidth="1"/>
    <col min="3" max="3" width="4" customWidth="1"/>
    <col min="4" max="4" width="9.81640625" customWidth="1"/>
    <col min="5" max="5" width="8.08984375" customWidth="1"/>
    <col min="6" max="6" width="13" customWidth="1"/>
    <col min="7" max="7" width="9" customWidth="1"/>
    <col min="8" max="8" width="15.1796875" customWidth="1"/>
    <col min="9" max="9" width="7.54296875" customWidth="1"/>
    <col min="10" max="10" width="3.6328125" customWidth="1"/>
    <col min="11" max="11" width="22.453125" customWidth="1"/>
    <col min="12" max="12" width="1" customWidth="1"/>
    <col min="13" max="13" width="12.08984375" style="5" customWidth="1"/>
    <col min="14" max="14" width="1.36328125" customWidth="1"/>
    <col min="15" max="16384" width="8.7265625" hidden="1"/>
  </cols>
  <sheetData>
    <row r="1" spans="1:13" ht="24.6" x14ac:dyDescent="0.3">
      <c r="A1" s="132" t="s">
        <v>134</v>
      </c>
    </row>
    <row r="2" spans="1:13" ht="15.6" thickBot="1" x14ac:dyDescent="0.35">
      <c r="B2" t="s">
        <v>136</v>
      </c>
    </row>
    <row r="3" spans="1:13" ht="30.6" customHeight="1" thickBot="1" x14ac:dyDescent="0.35">
      <c r="B3" s="205" t="s">
        <v>113</v>
      </c>
      <c r="C3" s="4" t="s">
        <v>3</v>
      </c>
      <c r="D3" s="202" t="s">
        <v>114</v>
      </c>
      <c r="E3" s="4" t="s">
        <v>3</v>
      </c>
      <c r="F3" s="68"/>
      <c r="G3" s="68"/>
      <c r="H3" s="68"/>
      <c r="I3" s="68"/>
      <c r="J3" s="4">
        <v>1</v>
      </c>
      <c r="K3" s="84" t="s">
        <v>115</v>
      </c>
    </row>
    <row r="4" spans="1:13" ht="30.6" customHeight="1" thickBot="1" x14ac:dyDescent="0.35">
      <c r="B4" s="203"/>
      <c r="C4" s="4"/>
      <c r="D4" s="243"/>
      <c r="E4" s="4" t="s">
        <v>112</v>
      </c>
      <c r="F4" s="202" t="s">
        <v>161</v>
      </c>
      <c r="G4" s="4" t="s">
        <v>4</v>
      </c>
      <c r="H4" s="68"/>
      <c r="I4" s="68"/>
      <c r="J4" s="4">
        <v>2</v>
      </c>
      <c r="K4" s="84" t="s">
        <v>116</v>
      </c>
    </row>
    <row r="5" spans="1:13" ht="30.6" customHeight="1" thickBot="1" x14ac:dyDescent="0.35">
      <c r="B5" s="204"/>
      <c r="C5" s="4" t="s">
        <v>112</v>
      </c>
      <c r="F5" s="243"/>
      <c r="G5" s="4" t="s">
        <v>3</v>
      </c>
      <c r="H5" s="68"/>
      <c r="I5" s="68"/>
      <c r="J5" s="4">
        <v>3</v>
      </c>
      <c r="K5" s="84" t="s">
        <v>119</v>
      </c>
    </row>
    <row r="6" spans="1:13" x14ac:dyDescent="0.3"/>
    <row r="7" spans="1:13" ht="13.2" customHeight="1" x14ac:dyDescent="0.3">
      <c r="B7" s="7" t="s">
        <v>117</v>
      </c>
    </row>
    <row r="8" spans="1:13" ht="13.2" customHeight="1" x14ac:dyDescent="0.3">
      <c r="B8" s="7" t="s">
        <v>118</v>
      </c>
    </row>
    <row r="9" spans="1:13" ht="38.4" customHeight="1" x14ac:dyDescent="0.3">
      <c r="B9" s="244" t="s">
        <v>120</v>
      </c>
      <c r="C9" s="244"/>
      <c r="D9" s="244"/>
      <c r="E9" s="244"/>
      <c r="F9" s="244"/>
      <c r="G9" s="244"/>
      <c r="H9" s="244"/>
      <c r="I9" s="244"/>
      <c r="J9" s="244"/>
      <c r="K9" s="244"/>
      <c r="L9" s="244"/>
      <c r="M9" s="244"/>
    </row>
    <row r="10" spans="1:13" ht="15" customHeight="1" x14ac:dyDescent="0.3">
      <c r="B10" s="244" t="s">
        <v>162</v>
      </c>
      <c r="C10" s="244"/>
      <c r="D10" s="244"/>
      <c r="E10" s="244"/>
      <c r="F10" s="244"/>
      <c r="G10" s="244"/>
      <c r="H10" s="244"/>
      <c r="I10" s="244"/>
      <c r="J10" s="244"/>
      <c r="K10" s="244"/>
      <c r="L10" s="244"/>
      <c r="M10" s="244"/>
    </row>
    <row r="11" spans="1:13" x14ac:dyDescent="0.3"/>
    <row r="12" spans="1:13" ht="19.2" thickBot="1" x14ac:dyDescent="0.35">
      <c r="B12" s="6" t="s">
        <v>137</v>
      </c>
    </row>
    <row r="13" spans="1:13" x14ac:dyDescent="0.3">
      <c r="B13" s="234" t="s">
        <v>138</v>
      </c>
      <c r="C13" s="235"/>
      <c r="D13" s="235"/>
      <c r="E13" s="235"/>
      <c r="F13" s="235"/>
      <c r="G13" s="235"/>
      <c r="H13" s="235"/>
      <c r="I13" s="235"/>
      <c r="J13" s="235"/>
      <c r="K13" s="236"/>
    </row>
    <row r="14" spans="1:13" x14ac:dyDescent="0.3">
      <c r="B14" s="237"/>
      <c r="C14" s="238"/>
      <c r="D14" s="238"/>
      <c r="E14" s="238"/>
      <c r="F14" s="238"/>
      <c r="G14" s="238"/>
      <c r="H14" s="238"/>
      <c r="I14" s="238"/>
      <c r="J14" s="238"/>
      <c r="K14" s="239"/>
    </row>
    <row r="15" spans="1:13" x14ac:dyDescent="0.3">
      <c r="B15" s="237"/>
      <c r="C15" s="238"/>
      <c r="D15" s="238"/>
      <c r="E15" s="238"/>
      <c r="F15" s="238"/>
      <c r="G15" s="238"/>
      <c r="H15" s="238"/>
      <c r="I15" s="238"/>
      <c r="J15" s="238"/>
      <c r="K15" s="239"/>
    </row>
    <row r="16" spans="1:13" ht="15.6" customHeight="1" thickBot="1" x14ac:dyDescent="0.35">
      <c r="B16" s="240"/>
      <c r="C16" s="241"/>
      <c r="D16" s="241"/>
      <c r="E16" s="241"/>
      <c r="F16" s="241"/>
      <c r="G16" s="241"/>
      <c r="H16" s="241"/>
      <c r="I16" s="241"/>
      <c r="J16" s="241"/>
      <c r="K16" s="242"/>
    </row>
    <row r="17" spans="1:10" x14ac:dyDescent="0.3"/>
    <row r="18" spans="1:10" x14ac:dyDescent="0.3"/>
    <row r="19" spans="1:10" x14ac:dyDescent="0.3"/>
    <row r="20" spans="1:10" x14ac:dyDescent="0.3"/>
    <row r="21" spans="1:10" x14ac:dyDescent="0.3"/>
    <row r="22" spans="1:10" ht="24.6" x14ac:dyDescent="0.3">
      <c r="A22" s="132" t="s">
        <v>139</v>
      </c>
    </row>
    <row r="23" spans="1:10" x14ac:dyDescent="0.3">
      <c r="B23" t="s">
        <v>140</v>
      </c>
    </row>
    <row r="24" spans="1:10" x14ac:dyDescent="0.3">
      <c r="B24" t="s">
        <v>141</v>
      </c>
    </row>
    <row r="25" spans="1:10" x14ac:dyDescent="0.3"/>
    <row r="26" spans="1:10" ht="22.8" x14ac:dyDescent="0.3">
      <c r="D26" s="133" t="s">
        <v>142</v>
      </c>
      <c r="E26" s="124"/>
      <c r="F26" s="125"/>
      <c r="H26" s="133" t="s">
        <v>143</v>
      </c>
      <c r="I26" s="124"/>
      <c r="J26" s="125"/>
    </row>
    <row r="27" spans="1:10" x14ac:dyDescent="0.3">
      <c r="D27" s="134"/>
      <c r="F27" s="135"/>
      <c r="H27" s="134"/>
      <c r="J27" s="135"/>
    </row>
    <row r="28" spans="1:10" x14ac:dyDescent="0.3">
      <c r="D28" s="136" t="s">
        <v>147</v>
      </c>
      <c r="F28" s="135"/>
      <c r="H28" s="136" t="s">
        <v>152</v>
      </c>
      <c r="J28" s="135"/>
    </row>
    <row r="29" spans="1:10" x14ac:dyDescent="0.3">
      <c r="D29" s="136" t="s">
        <v>148</v>
      </c>
      <c r="F29" s="135"/>
      <c r="H29" s="136" t="s">
        <v>153</v>
      </c>
      <c r="J29" s="135"/>
    </row>
    <row r="30" spans="1:10" x14ac:dyDescent="0.3">
      <c r="D30" s="136" t="s">
        <v>149</v>
      </c>
      <c r="F30" s="135"/>
      <c r="H30" s="136" t="s">
        <v>154</v>
      </c>
      <c r="J30" s="135"/>
    </row>
    <row r="31" spans="1:10" x14ac:dyDescent="0.3">
      <c r="D31" s="136" t="s">
        <v>155</v>
      </c>
      <c r="F31" s="135"/>
      <c r="H31" s="136" t="s">
        <v>144</v>
      </c>
      <c r="J31" s="135"/>
    </row>
    <row r="32" spans="1:10" x14ac:dyDescent="0.3">
      <c r="D32" s="136" t="s">
        <v>150</v>
      </c>
      <c r="F32" s="135"/>
      <c r="H32" s="136" t="s">
        <v>156</v>
      </c>
      <c r="J32" s="135"/>
    </row>
    <row r="33" spans="1:13" x14ac:dyDescent="0.3">
      <c r="D33" s="136" t="s">
        <v>151</v>
      </c>
      <c r="F33" s="135"/>
      <c r="H33" s="136" t="s">
        <v>145</v>
      </c>
      <c r="J33" s="135"/>
    </row>
    <row r="34" spans="1:13" x14ac:dyDescent="0.3">
      <c r="D34" s="134"/>
      <c r="F34" s="135"/>
      <c r="H34" s="136" t="s">
        <v>146</v>
      </c>
      <c r="J34" s="135"/>
    </row>
    <row r="35" spans="1:13" x14ac:dyDescent="0.3">
      <c r="D35" s="126"/>
      <c r="E35" s="127"/>
      <c r="F35" s="128"/>
      <c r="H35" s="126"/>
      <c r="I35" s="127"/>
      <c r="J35" s="128"/>
    </row>
    <row r="36" spans="1:13" x14ac:dyDescent="0.3"/>
    <row r="37" spans="1:13" x14ac:dyDescent="0.3"/>
    <row r="38" spans="1:13" x14ac:dyDescent="0.3"/>
    <row r="39" spans="1:13" x14ac:dyDescent="0.3"/>
    <row r="40" spans="1:13" x14ac:dyDescent="0.3"/>
    <row r="41" spans="1:13" ht="24.6" x14ac:dyDescent="0.3">
      <c r="A41" s="132" t="s">
        <v>71</v>
      </c>
    </row>
    <row r="42" spans="1:13" ht="15.6" thickBot="1" x14ac:dyDescent="0.35">
      <c r="B42" t="s">
        <v>135</v>
      </c>
      <c r="M42" s="5" t="s">
        <v>98</v>
      </c>
    </row>
    <row r="43" spans="1:13" ht="15" customHeight="1" thickBot="1" x14ac:dyDescent="0.35">
      <c r="B43" s="205" t="s">
        <v>15</v>
      </c>
      <c r="C43" s="4" t="s">
        <v>4</v>
      </c>
      <c r="D43" s="202" t="s">
        <v>90</v>
      </c>
      <c r="E43" s="4" t="s">
        <v>7</v>
      </c>
      <c r="F43" s="209" t="s">
        <v>91</v>
      </c>
      <c r="G43" s="210"/>
      <c r="H43" s="211"/>
      <c r="I43" s="4" t="s">
        <v>8</v>
      </c>
      <c r="J43" s="4">
        <v>1</v>
      </c>
      <c r="K43" s="84" t="s">
        <v>10</v>
      </c>
    </row>
    <row r="44" spans="1:13" ht="16.8" thickBot="1" x14ac:dyDescent="0.35">
      <c r="B44" s="203"/>
      <c r="C44" s="4"/>
      <c r="D44" s="203"/>
      <c r="E44" s="4" t="s">
        <v>5</v>
      </c>
      <c r="F44" s="212"/>
      <c r="G44" s="213"/>
      <c r="H44" s="214"/>
      <c r="I44" s="4" t="s">
        <v>9</v>
      </c>
      <c r="J44" s="4">
        <v>2</v>
      </c>
      <c r="K44" s="84" t="s">
        <v>12</v>
      </c>
    </row>
    <row r="45" spans="1:13" ht="16.8" thickBot="1" x14ac:dyDescent="0.35">
      <c r="B45" s="203"/>
      <c r="C45" s="4"/>
      <c r="D45" s="203"/>
      <c r="E45" s="4"/>
      <c r="F45" s="215"/>
      <c r="G45" s="216"/>
      <c r="H45" s="217"/>
      <c r="I45" s="4" t="s">
        <v>11</v>
      </c>
      <c r="J45" s="4">
        <v>3</v>
      </c>
      <c r="K45" s="84" t="s">
        <v>13</v>
      </c>
    </row>
    <row r="46" spans="1:13" ht="19.2" customHeight="1" thickBot="1" x14ac:dyDescent="0.35">
      <c r="B46" s="203"/>
      <c r="C46" s="4"/>
      <c r="D46" s="203"/>
      <c r="E46" s="4" t="s">
        <v>0</v>
      </c>
      <c r="F46" s="202" t="s">
        <v>92</v>
      </c>
      <c r="G46" s="4" t="s">
        <v>73</v>
      </c>
      <c r="H46" s="205" t="s">
        <v>91</v>
      </c>
      <c r="I46" s="4" t="s">
        <v>8</v>
      </c>
      <c r="J46" s="4">
        <v>4</v>
      </c>
      <c r="K46" s="84" t="s">
        <v>13</v>
      </c>
      <c r="M46" s="5" t="s">
        <v>165</v>
      </c>
    </row>
    <row r="47" spans="1:13" ht="16.8" thickBot="1" x14ac:dyDescent="0.35">
      <c r="B47" s="203"/>
      <c r="C47" s="4"/>
      <c r="D47" s="203"/>
      <c r="E47" s="85" t="s">
        <v>88</v>
      </c>
      <c r="F47" s="203"/>
      <c r="G47" s="4"/>
      <c r="H47" s="203"/>
      <c r="I47" s="4" t="s">
        <v>9</v>
      </c>
      <c r="J47" s="4">
        <v>5</v>
      </c>
      <c r="K47" s="84" t="s">
        <v>12</v>
      </c>
    </row>
    <row r="48" spans="1:13" ht="16.8" thickBot="1" x14ac:dyDescent="0.35">
      <c r="B48" s="203"/>
      <c r="C48" s="4"/>
      <c r="D48" s="203"/>
      <c r="E48" s="4"/>
      <c r="F48" s="203"/>
      <c r="H48" s="204"/>
      <c r="I48" s="4" t="s">
        <v>11</v>
      </c>
      <c r="J48" s="4">
        <v>6</v>
      </c>
      <c r="K48" s="84" t="s">
        <v>13</v>
      </c>
      <c r="M48" s="5" t="s">
        <v>165</v>
      </c>
    </row>
    <row r="49" spans="2:13" ht="16.8" thickBot="1" x14ac:dyDescent="0.35">
      <c r="B49" s="203"/>
      <c r="C49" s="4"/>
      <c r="D49" s="204"/>
      <c r="E49" s="4"/>
      <c r="F49" s="204"/>
      <c r="G49" s="4" t="s">
        <v>6</v>
      </c>
      <c r="H49" s="67"/>
      <c r="I49" s="4"/>
      <c r="J49" s="4">
        <v>7</v>
      </c>
      <c r="K49" s="84" t="s">
        <v>12</v>
      </c>
    </row>
    <row r="50" spans="2:13" ht="15" customHeight="1" thickBot="1" x14ac:dyDescent="0.35">
      <c r="B50" s="203"/>
      <c r="C50" s="4" t="s">
        <v>3</v>
      </c>
      <c r="D50" s="205" t="s">
        <v>89</v>
      </c>
      <c r="E50" s="4" t="s">
        <v>74</v>
      </c>
      <c r="F50" s="206" t="s">
        <v>93</v>
      </c>
      <c r="G50" s="4" t="s">
        <v>3</v>
      </c>
      <c r="H50" s="68"/>
      <c r="I50" s="68"/>
      <c r="J50" s="4">
        <v>8</v>
      </c>
      <c r="K50" s="84" t="s">
        <v>12</v>
      </c>
    </row>
    <row r="51" spans="2:13" ht="15" customHeight="1" thickBot="1" x14ac:dyDescent="0.35">
      <c r="B51" s="203"/>
      <c r="C51" s="4"/>
      <c r="D51" s="203"/>
      <c r="E51" s="4"/>
      <c r="F51" s="207"/>
      <c r="G51" s="4" t="s">
        <v>4</v>
      </c>
      <c r="H51" s="202" t="s">
        <v>92</v>
      </c>
      <c r="I51" s="4" t="s">
        <v>73</v>
      </c>
      <c r="J51" s="4">
        <v>9</v>
      </c>
      <c r="K51" s="84" t="s">
        <v>41</v>
      </c>
      <c r="M51" s="5" t="s">
        <v>173</v>
      </c>
    </row>
    <row r="52" spans="2:13" ht="16.8" thickBot="1" x14ac:dyDescent="0.35">
      <c r="B52" s="203"/>
      <c r="C52" s="4"/>
      <c r="D52" s="203"/>
      <c r="E52" s="85" t="s">
        <v>82</v>
      </c>
      <c r="F52" s="208"/>
      <c r="G52" s="4"/>
      <c r="H52" s="204"/>
      <c r="I52" s="4" t="s">
        <v>6</v>
      </c>
      <c r="J52" s="4">
        <v>10</v>
      </c>
      <c r="K52" s="84" t="s">
        <v>12</v>
      </c>
      <c r="M52" s="5" t="s">
        <v>166</v>
      </c>
    </row>
    <row r="53" spans="2:13" ht="16.8" thickBot="1" x14ac:dyDescent="0.35">
      <c r="B53" s="203"/>
      <c r="C53" s="4"/>
      <c r="D53" s="203"/>
      <c r="E53" s="66" t="s">
        <v>75</v>
      </c>
      <c r="F53" s="202" t="s">
        <v>76</v>
      </c>
      <c r="G53" s="4" t="s">
        <v>77</v>
      </c>
      <c r="H53" s="68"/>
      <c r="I53" s="4"/>
      <c r="J53" s="4">
        <v>11</v>
      </c>
      <c r="K53" s="84" t="s">
        <v>41</v>
      </c>
    </row>
    <row r="54" spans="2:13" ht="16.8" thickBot="1" x14ac:dyDescent="0.35">
      <c r="B54" s="203"/>
      <c r="C54" s="4"/>
      <c r="D54" s="203"/>
      <c r="E54" s="66"/>
      <c r="F54" s="204"/>
      <c r="G54" s="4" t="s">
        <v>78</v>
      </c>
      <c r="H54" s="68"/>
      <c r="I54" s="4"/>
      <c r="J54" s="4">
        <v>12</v>
      </c>
      <c r="K54" s="84" t="s">
        <v>13</v>
      </c>
      <c r="M54" s="5" t="s">
        <v>169</v>
      </c>
    </row>
    <row r="55" spans="2:13" ht="16.8" thickBot="1" x14ac:dyDescent="0.35">
      <c r="B55" s="203"/>
      <c r="C55" s="4"/>
      <c r="D55" s="203"/>
      <c r="E55" s="66" t="s">
        <v>84</v>
      </c>
      <c r="F55" s="4"/>
      <c r="G55" s="4"/>
      <c r="H55" s="67" t="s">
        <v>14</v>
      </c>
      <c r="I55" s="4"/>
      <c r="J55" s="4">
        <v>13</v>
      </c>
      <c r="K55" s="84" t="s">
        <v>12</v>
      </c>
      <c r="M55" s="5" t="s">
        <v>170</v>
      </c>
    </row>
    <row r="56" spans="2:13" ht="16.8" thickBot="1" x14ac:dyDescent="0.35">
      <c r="B56" s="203"/>
      <c r="C56" s="4"/>
      <c r="D56" s="203"/>
      <c r="E56" s="4" t="s">
        <v>85</v>
      </c>
      <c r="F56" s="206" t="s">
        <v>93</v>
      </c>
      <c r="G56" s="4" t="s">
        <v>3</v>
      </c>
      <c r="I56" s="4"/>
      <c r="J56" s="4">
        <v>14</v>
      </c>
      <c r="K56" s="84" t="s">
        <v>12</v>
      </c>
      <c r="M56" s="5" t="s">
        <v>172</v>
      </c>
    </row>
    <row r="57" spans="2:13" ht="16.8" thickBot="1" x14ac:dyDescent="0.35">
      <c r="B57" s="203"/>
      <c r="C57" s="4"/>
      <c r="D57" s="203"/>
      <c r="E57" s="4"/>
      <c r="F57" s="207"/>
      <c r="G57" s="4" t="s">
        <v>4</v>
      </c>
      <c r="H57" s="68"/>
      <c r="I57" s="68"/>
      <c r="J57" s="4">
        <v>15</v>
      </c>
      <c r="K57" s="84" t="s">
        <v>41</v>
      </c>
    </row>
    <row r="58" spans="2:13" ht="16.8" thickBot="1" x14ac:dyDescent="0.35">
      <c r="B58" s="204"/>
      <c r="C58" s="4"/>
      <c r="D58" s="204"/>
      <c r="E58" s="4"/>
      <c r="F58" s="208"/>
      <c r="G58" s="4" t="s">
        <v>11</v>
      </c>
      <c r="H58" s="68"/>
      <c r="I58" s="68"/>
      <c r="J58" s="4">
        <v>16</v>
      </c>
      <c r="K58" s="84" t="s">
        <v>41</v>
      </c>
      <c r="M58" s="5" t="s">
        <v>174</v>
      </c>
    </row>
    <row r="59" spans="2:13" ht="16.8" customHeight="1" thickBot="1" x14ac:dyDescent="0.35">
      <c r="J59" s="4">
        <v>17</v>
      </c>
      <c r="K59" s="84" t="s">
        <v>42</v>
      </c>
    </row>
    <row r="60" spans="2:13" ht="16.2" x14ac:dyDescent="0.3">
      <c r="J60" s="4"/>
      <c r="K60" s="69"/>
    </row>
    <row r="61" spans="2:13" ht="12.6" customHeight="1" x14ac:dyDescent="0.3">
      <c r="B61" s="7" t="s">
        <v>94</v>
      </c>
    </row>
    <row r="62" spans="2:13" ht="12.6" customHeight="1" x14ac:dyDescent="0.3">
      <c r="B62" s="7" t="s">
        <v>95</v>
      </c>
    </row>
    <row r="63" spans="2:13" ht="12.6" customHeight="1" x14ac:dyDescent="0.3">
      <c r="B63" s="7" t="s">
        <v>86</v>
      </c>
    </row>
    <row r="64" spans="2:13" ht="12.6" customHeight="1" x14ac:dyDescent="0.3">
      <c r="B64" s="7" t="s">
        <v>83</v>
      </c>
    </row>
    <row r="65" spans="2:13" ht="12.6" customHeight="1" x14ac:dyDescent="0.3">
      <c r="B65" s="7" t="s">
        <v>96</v>
      </c>
    </row>
    <row r="66" spans="2:13" x14ac:dyDescent="0.3"/>
    <row r="67" spans="2:13" ht="19.2" thickBot="1" x14ac:dyDescent="0.35">
      <c r="B67" s="6" t="s">
        <v>16</v>
      </c>
    </row>
    <row r="68" spans="2:13" x14ac:dyDescent="0.3">
      <c r="B68" s="218"/>
      <c r="C68" s="219"/>
      <c r="D68" s="220"/>
      <c r="E68" s="221" t="s">
        <v>17</v>
      </c>
      <c r="F68" s="219"/>
      <c r="G68" s="219"/>
      <c r="H68" s="219"/>
      <c r="I68" s="219"/>
      <c r="J68" s="219"/>
      <c r="K68" s="222"/>
    </row>
    <row r="69" spans="2:13" x14ac:dyDescent="0.3">
      <c r="B69" s="223" t="s">
        <v>12</v>
      </c>
      <c r="C69" s="224"/>
      <c r="D69" s="224"/>
      <c r="E69" s="227" t="s">
        <v>18</v>
      </c>
      <c r="F69" s="227"/>
      <c r="G69" s="227"/>
      <c r="H69" s="227"/>
      <c r="I69" s="227"/>
      <c r="J69" s="228"/>
      <c r="K69" s="229"/>
    </row>
    <row r="70" spans="2:13" x14ac:dyDescent="0.3">
      <c r="B70" s="223" t="s">
        <v>10</v>
      </c>
      <c r="C70" s="224"/>
      <c r="D70" s="224"/>
      <c r="E70" s="227" t="s">
        <v>19</v>
      </c>
      <c r="F70" s="227"/>
      <c r="G70" s="227"/>
      <c r="H70" s="227"/>
      <c r="I70" s="227"/>
      <c r="J70" s="228"/>
      <c r="K70" s="229"/>
    </row>
    <row r="71" spans="2:13" x14ac:dyDescent="0.3">
      <c r="B71" s="223" t="s">
        <v>13</v>
      </c>
      <c r="C71" s="224"/>
      <c r="D71" s="224"/>
      <c r="E71" s="227" t="s">
        <v>80</v>
      </c>
      <c r="F71" s="227"/>
      <c r="G71" s="227"/>
      <c r="H71" s="227"/>
      <c r="I71" s="227"/>
      <c r="J71" s="228"/>
      <c r="K71" s="229"/>
    </row>
    <row r="72" spans="2:13" ht="32.4" customHeight="1" thickBot="1" x14ac:dyDescent="0.35">
      <c r="B72" s="225" t="s">
        <v>163</v>
      </c>
      <c r="C72" s="226"/>
      <c r="D72" s="226"/>
      <c r="E72" s="230" t="s">
        <v>72</v>
      </c>
      <c r="F72" s="231"/>
      <c r="G72" s="231"/>
      <c r="H72" s="231"/>
      <c r="I72" s="231"/>
      <c r="J72" s="232"/>
      <c r="K72" s="233"/>
    </row>
    <row r="73" spans="2:13" x14ac:dyDescent="0.3">
      <c r="B73" s="7" t="s">
        <v>81</v>
      </c>
    </row>
    <row r="74" spans="2:13" x14ac:dyDescent="0.3"/>
    <row r="75" spans="2:13" x14ac:dyDescent="0.3"/>
    <row r="76" spans="2:13" x14ac:dyDescent="0.3">
      <c r="B76" t="s">
        <v>97</v>
      </c>
    </row>
    <row r="77" spans="2:13" ht="28.8" customHeight="1" x14ac:dyDescent="0.3">
      <c r="B77" s="86" t="s">
        <v>165</v>
      </c>
      <c r="C77" s="201" t="s">
        <v>87</v>
      </c>
      <c r="D77" s="201"/>
      <c r="E77" s="201"/>
      <c r="F77" s="201"/>
      <c r="G77" s="201"/>
      <c r="H77" s="201"/>
      <c r="I77" s="201"/>
      <c r="J77" s="201"/>
      <c r="K77" s="201"/>
      <c r="L77" s="201"/>
      <c r="M77" s="201"/>
    </row>
    <row r="78" spans="2:13" ht="16.8" customHeight="1" x14ac:dyDescent="0.3">
      <c r="B78" s="86" t="s">
        <v>166</v>
      </c>
      <c r="C78" s="201" t="s">
        <v>168</v>
      </c>
      <c r="D78" s="201"/>
      <c r="E78" s="201"/>
      <c r="F78" s="201"/>
      <c r="G78" s="201"/>
      <c r="H78" s="201"/>
      <c r="I78" s="201"/>
      <c r="J78" s="201"/>
      <c r="K78" s="201"/>
      <c r="L78" s="201"/>
      <c r="M78" s="201"/>
    </row>
    <row r="79" spans="2:13" ht="28.8" customHeight="1" x14ac:dyDescent="0.3">
      <c r="B79" s="86" t="s">
        <v>169</v>
      </c>
      <c r="C79" s="201" t="s">
        <v>79</v>
      </c>
      <c r="D79" s="201"/>
      <c r="E79" s="201"/>
      <c r="F79" s="201"/>
      <c r="G79" s="201"/>
      <c r="H79" s="201"/>
      <c r="I79" s="201"/>
      <c r="J79" s="201"/>
      <c r="K79" s="201"/>
      <c r="L79" s="201"/>
      <c r="M79" s="201"/>
    </row>
    <row r="80" spans="2:13" ht="18.600000000000001" customHeight="1" x14ac:dyDescent="0.3">
      <c r="B80" s="86" t="s">
        <v>170</v>
      </c>
      <c r="C80" s="201" t="s">
        <v>171</v>
      </c>
      <c r="D80" s="201"/>
      <c r="E80" s="201"/>
      <c r="F80" s="201"/>
      <c r="G80" s="201"/>
      <c r="H80" s="201"/>
      <c r="I80" s="201"/>
      <c r="J80" s="201"/>
      <c r="K80" s="201"/>
      <c r="L80" s="201"/>
      <c r="M80" s="201"/>
    </row>
    <row r="81" spans="2:13" ht="28.8" customHeight="1" x14ac:dyDescent="0.3">
      <c r="B81" s="86" t="s">
        <v>172</v>
      </c>
      <c r="C81" s="201" t="s">
        <v>167</v>
      </c>
      <c r="D81" s="201"/>
      <c r="E81" s="201"/>
      <c r="F81" s="201"/>
      <c r="G81" s="201"/>
      <c r="H81" s="201"/>
      <c r="I81" s="201"/>
      <c r="J81" s="201"/>
      <c r="K81" s="201"/>
      <c r="L81" s="201"/>
      <c r="M81" s="201"/>
    </row>
    <row r="82" spans="2:13" ht="28.8" customHeight="1" x14ac:dyDescent="0.3">
      <c r="B82" s="86" t="s">
        <v>173</v>
      </c>
      <c r="C82" s="201" t="s">
        <v>164</v>
      </c>
      <c r="D82" s="201"/>
      <c r="E82" s="201"/>
      <c r="F82" s="201"/>
      <c r="G82" s="201"/>
      <c r="H82" s="201"/>
      <c r="I82" s="201"/>
      <c r="J82" s="201"/>
      <c r="K82" s="201"/>
      <c r="L82" s="201"/>
      <c r="M82" s="201"/>
    </row>
    <row r="83" spans="2:13" ht="28.8" customHeight="1" x14ac:dyDescent="0.3">
      <c r="B83" s="86" t="s">
        <v>174</v>
      </c>
      <c r="C83" s="201" t="s">
        <v>175</v>
      </c>
      <c r="D83" s="201"/>
      <c r="E83" s="201"/>
      <c r="F83" s="201"/>
      <c r="G83" s="201"/>
      <c r="H83" s="201"/>
      <c r="I83" s="201"/>
      <c r="J83" s="201"/>
      <c r="K83" s="201"/>
      <c r="L83" s="201"/>
      <c r="M83" s="201"/>
    </row>
    <row r="84" spans="2:13" x14ac:dyDescent="0.3"/>
    <row r="85" spans="2:13" x14ac:dyDescent="0.3"/>
  </sheetData>
  <mergeCells count="33">
    <mergeCell ref="B13:K16"/>
    <mergeCell ref="B3:B5"/>
    <mergeCell ref="D3:D4"/>
    <mergeCell ref="F4:F5"/>
    <mergeCell ref="B9:M9"/>
    <mergeCell ref="B10:M10"/>
    <mergeCell ref="C80:M80"/>
    <mergeCell ref="B72:D72"/>
    <mergeCell ref="E69:K69"/>
    <mergeCell ref="E70:K70"/>
    <mergeCell ref="E71:K71"/>
    <mergeCell ref="E72:K72"/>
    <mergeCell ref="B68:D68"/>
    <mergeCell ref="E68:K68"/>
    <mergeCell ref="B69:D69"/>
    <mergeCell ref="B70:D70"/>
    <mergeCell ref="B71:D71"/>
    <mergeCell ref="C83:M83"/>
    <mergeCell ref="C79:M79"/>
    <mergeCell ref="C81:M81"/>
    <mergeCell ref="D43:D49"/>
    <mergeCell ref="B43:B58"/>
    <mergeCell ref="D50:D58"/>
    <mergeCell ref="C78:M78"/>
    <mergeCell ref="F53:F54"/>
    <mergeCell ref="F56:F58"/>
    <mergeCell ref="H46:H48"/>
    <mergeCell ref="F43:H45"/>
    <mergeCell ref="F50:F52"/>
    <mergeCell ref="F46:F49"/>
    <mergeCell ref="H51:H52"/>
    <mergeCell ref="C77:M77"/>
    <mergeCell ref="C82:M82"/>
  </mergeCells>
  <phoneticPr fontId="2"/>
  <pageMargins left="0.25" right="0.25" top="0.75" bottom="0.75" header="0.3" footer="0.3"/>
  <pageSetup paperSize="9" orientation="landscape" horizontalDpi="1200" verticalDpi="1200" r:id="rId1"/>
  <rowBreaks count="3" manualBreakCount="3">
    <brk id="20" max="16383" man="1"/>
    <brk id="39" max="16383" man="1"/>
    <brk id="6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618C-07FB-4878-8AA9-086404F7EED2}">
  <sheetPr>
    <pageSetUpPr fitToPage="1"/>
  </sheetPr>
  <dimension ref="A1:R46"/>
  <sheetViews>
    <sheetView showGridLines="0" showRowColHeaders="0" tabSelected="1" zoomScaleNormal="100" workbookViewId="0"/>
  </sheetViews>
  <sheetFormatPr defaultColWidth="0" defaultRowHeight="15" zeroHeight="1" x14ac:dyDescent="0.3"/>
  <cols>
    <col min="1" max="1" width="1.81640625" customWidth="1"/>
    <col min="2" max="2" width="19" customWidth="1"/>
    <col min="3" max="8" width="12.54296875" customWidth="1"/>
    <col min="9" max="11" width="15" customWidth="1"/>
    <col min="12" max="12" width="0.90625" customWidth="1"/>
    <col min="13" max="13" width="12.6328125" customWidth="1"/>
    <col min="14" max="14" width="2.90625" customWidth="1"/>
    <col min="15" max="15" width="10.81640625" hidden="1" customWidth="1"/>
    <col min="16" max="18" width="12.54296875" hidden="1" customWidth="1"/>
    <col min="19" max="16384" width="8.81640625" hidden="1"/>
  </cols>
  <sheetData>
    <row r="1" spans="2:16" ht="13.8" customHeight="1" x14ac:dyDescent="0.25">
      <c r="B1" s="129" t="s">
        <v>63</v>
      </c>
      <c r="M1" s="113" t="s">
        <v>65</v>
      </c>
    </row>
    <row r="2" spans="2:16" x14ac:dyDescent="0.3">
      <c r="G2" s="139" t="s">
        <v>126</v>
      </c>
      <c r="H2" s="140"/>
      <c r="I2" s="140"/>
      <c r="J2" s="140"/>
      <c r="K2" s="141"/>
      <c r="M2" s="90" t="s">
        <v>46</v>
      </c>
    </row>
    <row r="3" spans="2:16" ht="16.2" customHeight="1" x14ac:dyDescent="0.3">
      <c r="B3" s="145" t="s">
        <v>127</v>
      </c>
      <c r="G3" s="142"/>
      <c r="H3" s="143"/>
      <c r="I3" s="143"/>
      <c r="J3" s="143"/>
      <c r="K3" s="144"/>
      <c r="M3" s="90"/>
    </row>
    <row r="4" spans="2:16" ht="16.2" x14ac:dyDescent="0.3">
      <c r="B4" s="146"/>
      <c r="I4" s="69" t="s">
        <v>109</v>
      </c>
      <c r="M4" s="78"/>
    </row>
    <row r="5" spans="2:16" ht="36" customHeight="1" x14ac:dyDescent="0.3">
      <c r="B5" s="44" t="s">
        <v>60</v>
      </c>
      <c r="C5" s="147" t="s">
        <v>59</v>
      </c>
      <c r="D5" s="148"/>
      <c r="E5" s="46" t="s">
        <v>61</v>
      </c>
      <c r="F5" s="2" t="s">
        <v>62</v>
      </c>
      <c r="G5" s="3" t="s">
        <v>69</v>
      </c>
      <c r="I5" s="59" t="s">
        <v>158</v>
      </c>
      <c r="J5" s="60" t="s">
        <v>110</v>
      </c>
      <c r="K5" s="61" t="s">
        <v>111</v>
      </c>
      <c r="M5" s="94" t="s">
        <v>104</v>
      </c>
    </row>
    <row r="6" spans="2:16" ht="30" x14ac:dyDescent="0.3">
      <c r="B6" s="80"/>
      <c r="C6" s="149"/>
      <c r="D6" s="150"/>
      <c r="E6" s="81"/>
      <c r="F6" s="114">
        <v>1</v>
      </c>
      <c r="G6" s="45" t="str">
        <f>VLOOKUP(F6,判定!J43:K59,2,FALSE)</f>
        <v>課税仕入(非課税対応)</v>
      </c>
      <c r="I6" s="62"/>
      <c r="J6" s="63"/>
      <c r="K6" s="64"/>
      <c r="M6" s="65">
        <v>0.5</v>
      </c>
    </row>
    <row r="7" spans="2:16" ht="10.8" customHeight="1" x14ac:dyDescent="0.3">
      <c r="M7" s="93" t="s">
        <v>103</v>
      </c>
    </row>
    <row r="8" spans="2:16" ht="16.8" thickBot="1" x14ac:dyDescent="0.3">
      <c r="B8" s="69" t="s">
        <v>64</v>
      </c>
      <c r="F8" s="115" t="s">
        <v>124</v>
      </c>
      <c r="J8" s="79" t="s">
        <v>70</v>
      </c>
    </row>
    <row r="9" spans="2:16" ht="17.399999999999999" customHeight="1" thickTop="1" x14ac:dyDescent="0.3">
      <c r="B9" s="151" t="s">
        <v>39</v>
      </c>
      <c r="C9" s="153" t="s">
        <v>59</v>
      </c>
      <c r="D9" s="154"/>
      <c r="E9" s="157" t="s">
        <v>157</v>
      </c>
      <c r="F9" s="159" t="s">
        <v>1</v>
      </c>
      <c r="G9" s="161" t="s">
        <v>107</v>
      </c>
      <c r="H9" s="163" t="s">
        <v>108</v>
      </c>
      <c r="I9" s="165" t="s">
        <v>2</v>
      </c>
      <c r="J9" s="116" t="s">
        <v>37</v>
      </c>
      <c r="K9" s="117" t="s">
        <v>38</v>
      </c>
    </row>
    <row r="10" spans="2:16" ht="25.8" customHeight="1" x14ac:dyDescent="0.25">
      <c r="B10" s="152"/>
      <c r="C10" s="155"/>
      <c r="D10" s="156"/>
      <c r="E10" s="158"/>
      <c r="F10" s="160" t="s">
        <v>121</v>
      </c>
      <c r="G10" s="162"/>
      <c r="H10" s="164"/>
      <c r="I10" s="166"/>
      <c r="J10" s="88" t="s">
        <v>99</v>
      </c>
      <c r="K10" s="89" t="str">
        <f>IF(G6="居住用賃貸建物","対象外(将来の税額控除)",G6)</f>
        <v>課税仕入(非課税対応)</v>
      </c>
      <c r="M10" s="110" t="s">
        <v>47</v>
      </c>
    </row>
    <row r="11" spans="2:16" x14ac:dyDescent="0.3">
      <c r="B11" s="16"/>
      <c r="C11" s="245"/>
      <c r="D11" s="246"/>
      <c r="E11" s="16"/>
      <c r="F11" s="40"/>
      <c r="G11" s="19"/>
      <c r="H11" s="41"/>
      <c r="I11" s="49">
        <f>SUM(F11:H11)</f>
        <v>0</v>
      </c>
      <c r="J11" s="70">
        <f>F11+ROUND(SUM(H11)*IFERROR($J$6/SUM($J$6:$K$6),0),0)</f>
        <v>0</v>
      </c>
      <c r="K11" s="71">
        <f>SUM(F11:H11)-J11</f>
        <v>0</v>
      </c>
      <c r="M11" s="111"/>
      <c r="O11" s="36" t="s">
        <v>36</v>
      </c>
      <c r="P11" s="36"/>
    </row>
    <row r="12" spans="2:16" x14ac:dyDescent="0.3">
      <c r="B12" s="21"/>
      <c r="C12" s="169"/>
      <c r="D12" s="170"/>
      <c r="E12" s="24"/>
      <c r="F12" s="15"/>
      <c r="G12" s="25"/>
      <c r="H12" s="26"/>
      <c r="I12" s="50">
        <f t="shared" ref="I12:I17" si="0">SUM(F12:H12)</f>
        <v>0</v>
      </c>
      <c r="J12" s="72">
        <f t="shared" ref="J12:J17" si="1">F12+ROUND(SUM(H12)*IFERROR($J$6/SUM($J$6:$K$6),0),0)</f>
        <v>0</v>
      </c>
      <c r="K12" s="73">
        <f>SUM(F12:H12)-J12</f>
        <v>0</v>
      </c>
      <c r="M12" s="111"/>
      <c r="O12" s="36" t="s">
        <v>12</v>
      </c>
      <c r="P12" s="37">
        <f>K19*100%</f>
        <v>0</v>
      </c>
    </row>
    <row r="13" spans="2:16" x14ac:dyDescent="0.3">
      <c r="B13" s="21"/>
      <c r="C13" s="169"/>
      <c r="D13" s="170"/>
      <c r="E13" s="27"/>
      <c r="F13" s="28"/>
      <c r="G13" s="29"/>
      <c r="H13" s="30"/>
      <c r="I13" s="50">
        <f t="shared" si="0"/>
        <v>0</v>
      </c>
      <c r="J13" s="72">
        <f t="shared" si="1"/>
        <v>0</v>
      </c>
      <c r="K13" s="73">
        <f t="shared" ref="K13:K17" si="2">SUM(F13:H13)-J13</f>
        <v>0</v>
      </c>
      <c r="M13" s="111"/>
      <c r="O13" s="36" t="s">
        <v>13</v>
      </c>
      <c r="P13" s="37">
        <f>K19*M6</f>
        <v>0</v>
      </c>
    </row>
    <row r="14" spans="2:16" x14ac:dyDescent="0.3">
      <c r="B14" s="21"/>
      <c r="C14" s="22"/>
      <c r="D14" s="23"/>
      <c r="E14" s="27"/>
      <c r="F14" s="28"/>
      <c r="G14" s="29"/>
      <c r="H14" s="30"/>
      <c r="I14" s="50">
        <f t="shared" ref="I14:I15" si="3">SUM(F14:H14)</f>
        <v>0</v>
      </c>
      <c r="J14" s="72">
        <f t="shared" ref="J14:J15" si="4">F14+ROUND(SUM(H14)*IFERROR($J$6/SUM($J$6:$K$6),0),0)</f>
        <v>0</v>
      </c>
      <c r="K14" s="73">
        <f t="shared" ref="K14:K15" si="5">SUM(F14:H14)-J14</f>
        <v>0</v>
      </c>
      <c r="M14" s="111"/>
      <c r="O14" s="36" t="s">
        <v>10</v>
      </c>
      <c r="P14" s="36">
        <v>0</v>
      </c>
    </row>
    <row r="15" spans="2:16" x14ac:dyDescent="0.3">
      <c r="B15" s="21"/>
      <c r="C15" s="22"/>
      <c r="D15" s="23"/>
      <c r="E15" s="27"/>
      <c r="F15" s="28"/>
      <c r="G15" s="29"/>
      <c r="H15" s="30"/>
      <c r="I15" s="50">
        <f t="shared" si="3"/>
        <v>0</v>
      </c>
      <c r="J15" s="72">
        <f t="shared" si="4"/>
        <v>0</v>
      </c>
      <c r="K15" s="73">
        <f t="shared" si="5"/>
        <v>0</v>
      </c>
      <c r="L15" s="107"/>
      <c r="M15" s="111"/>
      <c r="O15" s="36" t="s">
        <v>35</v>
      </c>
      <c r="P15" s="38">
        <f>IFERROR(SUM(D26,F26,H26)/SUM(D26:I26),0)</f>
        <v>0</v>
      </c>
    </row>
    <row r="16" spans="2:16" x14ac:dyDescent="0.3">
      <c r="B16" s="21"/>
      <c r="C16" s="169"/>
      <c r="D16" s="170"/>
      <c r="E16" s="27"/>
      <c r="F16" s="28"/>
      <c r="G16" s="29"/>
      <c r="H16" s="30"/>
      <c r="I16" s="50">
        <f t="shared" si="0"/>
        <v>0</v>
      </c>
      <c r="J16" s="72">
        <f t="shared" si="1"/>
        <v>0</v>
      </c>
      <c r="K16" s="73">
        <f t="shared" si="2"/>
        <v>0</v>
      </c>
      <c r="L16" s="107"/>
      <c r="M16" s="111"/>
      <c r="O16" s="36" t="s">
        <v>40</v>
      </c>
      <c r="P16" s="39">
        <f>K19*P15</f>
        <v>0</v>
      </c>
    </row>
    <row r="17" spans="2:16" ht="15.6" thickBot="1" x14ac:dyDescent="0.35">
      <c r="B17" s="31"/>
      <c r="C17" s="137"/>
      <c r="D17" s="138"/>
      <c r="E17" s="32"/>
      <c r="F17" s="33"/>
      <c r="G17" s="34"/>
      <c r="H17" s="35"/>
      <c r="I17" s="120">
        <f t="shared" si="0"/>
        <v>0</v>
      </c>
      <c r="J17" s="121">
        <f t="shared" si="1"/>
        <v>0</v>
      </c>
      <c r="K17" s="122">
        <f t="shared" si="2"/>
        <v>0</v>
      </c>
      <c r="L17" s="107"/>
      <c r="M17" s="111"/>
      <c r="O17" s="36" t="s">
        <v>45</v>
      </c>
      <c r="P17" s="39">
        <v>0</v>
      </c>
    </row>
    <row r="18" spans="2:16" ht="16.2" thickTop="1" thickBot="1" x14ac:dyDescent="0.35">
      <c r="H18" s="1" t="s">
        <v>100</v>
      </c>
      <c r="I18" s="118">
        <f>SUM(I11:I17)</f>
        <v>0</v>
      </c>
      <c r="J18" s="74">
        <f>SUM(J11:J17)</f>
        <v>0</v>
      </c>
      <c r="K18" s="119">
        <f>SUM(K11:K17)</f>
        <v>0</v>
      </c>
      <c r="L18" s="107"/>
      <c r="M18" s="112"/>
    </row>
    <row r="19" spans="2:16" ht="15.6" thickTop="1" x14ac:dyDescent="0.3">
      <c r="J19" s="1" t="s">
        <v>20</v>
      </c>
      <c r="K19" s="130">
        <f>ROUND(K18/1.1*0.1,-1)</f>
        <v>0</v>
      </c>
      <c r="L19" s="107"/>
      <c r="M19" s="53"/>
    </row>
    <row r="20" spans="2:16" x14ac:dyDescent="0.3">
      <c r="J20" s="1" t="s">
        <v>129</v>
      </c>
      <c r="K20" s="130">
        <f>K18-K19</f>
        <v>0</v>
      </c>
      <c r="L20" s="107"/>
      <c r="M20" s="53"/>
    </row>
    <row r="21" spans="2:16" x14ac:dyDescent="0.3">
      <c r="J21" s="1" t="s">
        <v>128</v>
      </c>
      <c r="K21" s="130">
        <f>VLOOKUP(G6,O12:P17,2,FALSE)</f>
        <v>0</v>
      </c>
      <c r="L21" s="107"/>
      <c r="M21" s="57" t="str">
        <f>IF(G6="居住用賃貸建物","管理表から計算","")</f>
        <v/>
      </c>
    </row>
    <row r="22" spans="2:16" x14ac:dyDescent="0.3">
      <c r="B22" s="4" t="str">
        <f>IF(G6="居住用賃貸建物","居住用賃貸建物管理表","管理不要")</f>
        <v>管理不要</v>
      </c>
    </row>
    <row r="23" spans="2:16" ht="15" customHeight="1" x14ac:dyDescent="0.3">
      <c r="B23" s="8" t="s">
        <v>21</v>
      </c>
      <c r="C23" s="9"/>
      <c r="D23" s="171" t="s">
        <v>22</v>
      </c>
      <c r="E23" s="172"/>
      <c r="F23" s="172"/>
      <c r="G23" s="172"/>
      <c r="H23" s="172"/>
      <c r="I23" s="173"/>
      <c r="J23" s="174" t="s">
        <v>32</v>
      </c>
      <c r="K23" s="175"/>
      <c r="L23" s="175"/>
      <c r="M23" s="176"/>
    </row>
    <row r="24" spans="2:16" ht="15" customHeight="1" x14ac:dyDescent="0.3">
      <c r="B24" s="177" t="s">
        <v>23</v>
      </c>
      <c r="C24" s="179" t="s">
        <v>24</v>
      </c>
      <c r="D24" s="181" t="s">
        <v>25</v>
      </c>
      <c r="E24" s="182"/>
      <c r="F24" s="183" t="s">
        <v>26</v>
      </c>
      <c r="G24" s="182"/>
      <c r="H24" s="183" t="s">
        <v>27</v>
      </c>
      <c r="I24" s="198"/>
      <c r="J24" s="184" t="s">
        <v>133</v>
      </c>
      <c r="K24" s="184" t="s">
        <v>30</v>
      </c>
      <c r="L24" s="186" t="s">
        <v>31</v>
      </c>
      <c r="M24" s="187"/>
    </row>
    <row r="25" spans="2:16" x14ac:dyDescent="0.3">
      <c r="B25" s="178"/>
      <c r="C25" s="180"/>
      <c r="D25" s="100" t="s">
        <v>28</v>
      </c>
      <c r="E25" s="101" t="s">
        <v>29</v>
      </c>
      <c r="F25" s="101" t="s">
        <v>28</v>
      </c>
      <c r="G25" s="101" t="s">
        <v>29</v>
      </c>
      <c r="H25" s="101" t="s">
        <v>28</v>
      </c>
      <c r="I25" s="102" t="s">
        <v>29</v>
      </c>
      <c r="J25" s="185"/>
      <c r="K25" s="185"/>
      <c r="L25" s="188"/>
      <c r="M25" s="189"/>
    </row>
    <row r="26" spans="2:16" ht="16.2" x14ac:dyDescent="0.3">
      <c r="B26" s="103">
        <f>K18</f>
        <v>0</v>
      </c>
      <c r="C26" s="104">
        <f>YEAR(E6)-2018</f>
        <v>-118</v>
      </c>
      <c r="D26" s="54"/>
      <c r="E26" s="55"/>
      <c r="F26" s="55"/>
      <c r="G26" s="55"/>
      <c r="H26" s="55"/>
      <c r="I26" s="56"/>
      <c r="J26" s="58"/>
      <c r="K26" s="10" t="str">
        <f>IF(J26="","-",IF(J26="仕入期",C26,IF(J26="翌期",C26+1,C26+2)))</f>
        <v>-</v>
      </c>
      <c r="L26" s="199">
        <f>IFERROR(B26/SUM(D26:I26)*SUM(D26,F26,H26),0)</f>
        <v>0</v>
      </c>
      <c r="M26" s="200"/>
    </row>
    <row r="27" spans="2:16" x14ac:dyDescent="0.3">
      <c r="M27" s="83" t="str">
        <f>IF(L26=0,"","付表2-3の居住用賃貸建物の加算額に"&amp;TEXT(ROUND(L26/1.1*1*7.8%,0),"#,##")&amp;"円を記載して控除をする。")</f>
        <v/>
      </c>
    </row>
    <row r="28" spans="2:16" x14ac:dyDescent="0.3">
      <c r="B28" s="145" t="s">
        <v>66</v>
      </c>
      <c r="M28" s="90"/>
    </row>
    <row r="29" spans="2:16" ht="16.2" x14ac:dyDescent="0.3">
      <c r="B29" s="146" t="s">
        <v>66</v>
      </c>
      <c r="I29" s="69" t="s">
        <v>122</v>
      </c>
      <c r="M29" s="90"/>
    </row>
    <row r="30" spans="2:16" ht="30" x14ac:dyDescent="0.3">
      <c r="B30" s="48" t="s">
        <v>67</v>
      </c>
      <c r="I30" s="59" t="s">
        <v>158</v>
      </c>
      <c r="J30" s="42" t="s">
        <v>43</v>
      </c>
      <c r="K30" s="43" t="s">
        <v>44</v>
      </c>
      <c r="L30" s="108"/>
    </row>
    <row r="31" spans="2:16" ht="21.6" customHeight="1" x14ac:dyDescent="0.3">
      <c r="B31" s="82"/>
      <c r="C31" s="47"/>
      <c r="I31" s="75"/>
      <c r="J31" s="76"/>
      <c r="K31" s="77"/>
    </row>
    <row r="32" spans="2:16" ht="15.6" thickBot="1" x14ac:dyDescent="0.3">
      <c r="F32" s="115" t="s">
        <v>123</v>
      </c>
      <c r="J32" s="79" t="s">
        <v>70</v>
      </c>
    </row>
    <row r="33" spans="2:13" ht="28.2" thickTop="1" x14ac:dyDescent="0.25">
      <c r="B33" s="91" t="s">
        <v>33</v>
      </c>
      <c r="C33" s="190" t="s">
        <v>34</v>
      </c>
      <c r="D33" s="191"/>
      <c r="E33" s="92" t="s">
        <v>159</v>
      </c>
      <c r="F33" s="92" t="s">
        <v>1</v>
      </c>
      <c r="G33" s="97" t="s">
        <v>107</v>
      </c>
      <c r="H33" s="98" t="s">
        <v>108</v>
      </c>
      <c r="I33" s="99" t="s">
        <v>160</v>
      </c>
      <c r="J33" s="95" t="s">
        <v>106</v>
      </c>
      <c r="K33" s="96" t="s">
        <v>105</v>
      </c>
      <c r="L33" s="109"/>
      <c r="M33" s="110" t="s">
        <v>47</v>
      </c>
    </row>
    <row r="34" spans="2:13" x14ac:dyDescent="0.3">
      <c r="B34" s="16"/>
      <c r="C34" s="192"/>
      <c r="D34" s="193"/>
      <c r="E34" s="17"/>
      <c r="F34" s="18"/>
      <c r="G34" s="19"/>
      <c r="H34" s="20"/>
      <c r="I34" s="49">
        <f>SUM(F34:H34)</f>
        <v>0</v>
      </c>
      <c r="J34" s="70">
        <f>F34+ROUND(SUM(H34)*IFERROR($J$31/SUM($J$31:$K$31),0),0)</f>
        <v>0</v>
      </c>
      <c r="K34" s="71">
        <f>SUM(F34:H34)-J34</f>
        <v>0</v>
      </c>
      <c r="L34" s="107"/>
      <c r="M34" s="111"/>
    </row>
    <row r="35" spans="2:13" x14ac:dyDescent="0.3">
      <c r="B35" s="21"/>
      <c r="C35" s="194"/>
      <c r="D35" s="195"/>
      <c r="E35" s="24"/>
      <c r="F35" s="15"/>
      <c r="G35" s="25"/>
      <c r="H35" s="26"/>
      <c r="I35" s="50">
        <f t="shared" ref="I35:I40" si="6">SUM(F35:H35)</f>
        <v>0</v>
      </c>
      <c r="J35" s="72">
        <f t="shared" ref="J35:J40" si="7">F35+ROUND(SUM(H35)*IFERROR($J$31/SUM($J$31:$K$31),0),0)</f>
        <v>0</v>
      </c>
      <c r="K35" s="73">
        <f t="shared" ref="K35:K40" si="8">SUM(F35:H35)-J35</f>
        <v>0</v>
      </c>
      <c r="L35" s="107"/>
      <c r="M35" s="111"/>
    </row>
    <row r="36" spans="2:13" x14ac:dyDescent="0.3">
      <c r="B36" s="21"/>
      <c r="C36" s="105"/>
      <c r="D36" s="106"/>
      <c r="E36" s="27"/>
      <c r="F36" s="28"/>
      <c r="G36" s="29"/>
      <c r="H36" s="30"/>
      <c r="I36" s="50">
        <f t="shared" ref="I36:I37" si="9">SUM(F36:H36)</f>
        <v>0</v>
      </c>
      <c r="J36" s="72">
        <f t="shared" ref="J36:J37" si="10">F36+ROUND(SUM(H36)*IFERROR($J$31/SUM($J$31:$K$31),0),0)</f>
        <v>0</v>
      </c>
      <c r="K36" s="73">
        <f t="shared" ref="K36:K37" si="11">SUM(F36:H36)-J36</f>
        <v>0</v>
      </c>
      <c r="L36" s="107"/>
      <c r="M36" s="111"/>
    </row>
    <row r="37" spans="2:13" x14ac:dyDescent="0.3">
      <c r="B37" s="21"/>
      <c r="C37" s="105"/>
      <c r="D37" s="106"/>
      <c r="E37" s="27"/>
      <c r="F37" s="28"/>
      <c r="G37" s="29"/>
      <c r="H37" s="30"/>
      <c r="I37" s="50">
        <f t="shared" si="9"/>
        <v>0</v>
      </c>
      <c r="J37" s="72">
        <f t="shared" si="10"/>
        <v>0</v>
      </c>
      <c r="K37" s="73">
        <f t="shared" si="11"/>
        <v>0</v>
      </c>
      <c r="L37" s="107"/>
      <c r="M37" s="111"/>
    </row>
    <row r="38" spans="2:13" x14ac:dyDescent="0.3">
      <c r="B38" s="21"/>
      <c r="C38" s="194"/>
      <c r="D38" s="195"/>
      <c r="E38" s="27"/>
      <c r="F38" s="28"/>
      <c r="G38" s="29"/>
      <c r="H38" s="30"/>
      <c r="I38" s="50">
        <f t="shared" si="6"/>
        <v>0</v>
      </c>
      <c r="J38" s="72">
        <f t="shared" si="7"/>
        <v>0</v>
      </c>
      <c r="K38" s="73">
        <f t="shared" si="8"/>
        <v>0</v>
      </c>
      <c r="L38" s="107"/>
      <c r="M38" s="111"/>
    </row>
    <row r="39" spans="2:13" x14ac:dyDescent="0.3">
      <c r="B39" s="21"/>
      <c r="C39" s="194"/>
      <c r="D39" s="195"/>
      <c r="E39" s="27"/>
      <c r="F39" s="28"/>
      <c r="G39" s="29"/>
      <c r="H39" s="30"/>
      <c r="I39" s="50">
        <f t="shared" si="6"/>
        <v>0</v>
      </c>
      <c r="J39" s="72">
        <f t="shared" si="7"/>
        <v>0</v>
      </c>
      <c r="K39" s="73">
        <f t="shared" si="8"/>
        <v>0</v>
      </c>
      <c r="L39" s="107"/>
      <c r="M39" s="111"/>
    </row>
    <row r="40" spans="2:13" ht="15.6" thickBot="1" x14ac:dyDescent="0.35">
      <c r="B40" s="31"/>
      <c r="C40" s="196"/>
      <c r="D40" s="197"/>
      <c r="E40" s="32"/>
      <c r="F40" s="33"/>
      <c r="G40" s="34"/>
      <c r="H40" s="35"/>
      <c r="I40" s="120">
        <f t="shared" si="6"/>
        <v>0</v>
      </c>
      <c r="J40" s="121">
        <f t="shared" si="7"/>
        <v>0</v>
      </c>
      <c r="K40" s="122">
        <f t="shared" si="8"/>
        <v>0</v>
      </c>
      <c r="L40" s="107"/>
      <c r="M40" s="111"/>
    </row>
    <row r="41" spans="2:13" ht="16.2" thickTop="1" thickBot="1" x14ac:dyDescent="0.35">
      <c r="H41" s="1" t="s">
        <v>101</v>
      </c>
      <c r="I41" s="118">
        <f>SUM(I34:I40)</f>
        <v>0</v>
      </c>
      <c r="J41" s="74">
        <f>SUM(J34:J40)</f>
        <v>0</v>
      </c>
      <c r="K41" s="119">
        <f>SUM(K34:K40)</f>
        <v>0</v>
      </c>
      <c r="L41" s="107"/>
      <c r="M41" s="112"/>
    </row>
    <row r="42" spans="2:13" ht="15.6" thickTop="1" x14ac:dyDescent="0.3">
      <c r="J42" s="1" t="s">
        <v>102</v>
      </c>
      <c r="K42" s="130">
        <f>K41/1.1*0.1</f>
        <v>0</v>
      </c>
      <c r="L42" s="107"/>
      <c r="M42" s="87"/>
    </row>
    <row r="43" spans="2:13" ht="15.6" thickBot="1" x14ac:dyDescent="0.35">
      <c r="B43" s="131" t="s">
        <v>130</v>
      </c>
    </row>
    <row r="44" spans="2:13" x14ac:dyDescent="0.3">
      <c r="B44" s="51" t="s">
        <v>131</v>
      </c>
      <c r="C44" s="13" t="s">
        <v>101</v>
      </c>
      <c r="D44" s="14" t="s">
        <v>100</v>
      </c>
      <c r="E44" s="61" t="s">
        <v>125</v>
      </c>
      <c r="G44" s="139" t="s">
        <v>126</v>
      </c>
      <c r="H44" s="140"/>
      <c r="I44" s="140"/>
      <c r="J44" s="140"/>
      <c r="K44" s="141"/>
    </row>
    <row r="45" spans="2:13" ht="18.600000000000001" customHeight="1" thickBot="1" x14ac:dyDescent="0.35">
      <c r="B45" s="52">
        <f>C45-D45-E45</f>
        <v>0</v>
      </c>
      <c r="C45" s="11">
        <f>I41</f>
        <v>0</v>
      </c>
      <c r="D45" s="12">
        <f>I18</f>
        <v>0</v>
      </c>
      <c r="E45" s="123">
        <f>K42-K21</f>
        <v>0</v>
      </c>
      <c r="G45" s="142"/>
      <c r="H45" s="143"/>
      <c r="I45" s="143"/>
      <c r="J45" s="143"/>
      <c r="K45" s="144"/>
    </row>
    <row r="46" spans="2:13" ht="6" customHeight="1" x14ac:dyDescent="0.3"/>
  </sheetData>
  <mergeCells count="35">
    <mergeCell ref="G2:K3"/>
    <mergeCell ref="G44:K45"/>
    <mergeCell ref="B3:B4"/>
    <mergeCell ref="B28:B29"/>
    <mergeCell ref="H24:I24"/>
    <mergeCell ref="C5:D5"/>
    <mergeCell ref="C6:D6"/>
    <mergeCell ref="C11:D11"/>
    <mergeCell ref="C12:D12"/>
    <mergeCell ref="C13:D13"/>
    <mergeCell ref="C35:D35"/>
    <mergeCell ref="C38:D38"/>
    <mergeCell ref="C39:D39"/>
    <mergeCell ref="B24:B25"/>
    <mergeCell ref="C24:C25"/>
    <mergeCell ref="D24:E24"/>
    <mergeCell ref="L24:M25"/>
    <mergeCell ref="L26:M26"/>
    <mergeCell ref="F9:F10"/>
    <mergeCell ref="G9:G10"/>
    <mergeCell ref="H9:H10"/>
    <mergeCell ref="F24:G24"/>
    <mergeCell ref="I9:I10"/>
    <mergeCell ref="J23:M23"/>
    <mergeCell ref="K24:K25"/>
    <mergeCell ref="B9:B10"/>
    <mergeCell ref="C9:D10"/>
    <mergeCell ref="E9:E10"/>
    <mergeCell ref="C40:D40"/>
    <mergeCell ref="J24:J25"/>
    <mergeCell ref="C16:D16"/>
    <mergeCell ref="C17:D17"/>
    <mergeCell ref="D23:I23"/>
    <mergeCell ref="C33:D33"/>
    <mergeCell ref="C34:D34"/>
  </mergeCells>
  <phoneticPr fontId="2"/>
  <conditionalFormatting sqref="B23:J23 B24:H24 J24:L24 B25:K25">
    <cfRule type="expression" dxfId="8" priority="9">
      <formula>$G$6&lt;&gt;"居住用賃貸建物"</formula>
    </cfRule>
  </conditionalFormatting>
  <conditionalFormatting sqref="B26:L26">
    <cfRule type="expression" dxfId="7" priority="1">
      <formula>$G$6&lt;&gt;"居住用賃貸建物"</formula>
    </cfRule>
  </conditionalFormatting>
  <conditionalFormatting sqref="C6:D6">
    <cfRule type="expression" dxfId="6" priority="2">
      <formula>I18&lt;1000000</formula>
    </cfRule>
  </conditionalFormatting>
  <conditionalFormatting sqref="C11:D17">
    <cfRule type="expression" dxfId="5" priority="8">
      <formula>I11&lt;1000000</formula>
    </cfRule>
  </conditionalFormatting>
  <conditionalFormatting sqref="L2">
    <cfRule type="expression" dxfId="4" priority="7">
      <formula>$K$2="在庫"</formula>
    </cfRule>
  </conditionalFormatting>
  <conditionalFormatting sqref="M2">
    <cfRule type="expression" dxfId="3" priority="6">
      <formula>$M$2="税理士確認未済"</formula>
    </cfRule>
  </conditionalFormatting>
  <conditionalFormatting sqref="M3">
    <cfRule type="expression" dxfId="2" priority="5">
      <formula>$M$3="税理士側変更有"</formula>
    </cfRule>
  </conditionalFormatting>
  <conditionalFormatting sqref="M28">
    <cfRule type="expression" dxfId="1" priority="4">
      <formula>$M$28="税理士確認未済"</formula>
    </cfRule>
  </conditionalFormatting>
  <conditionalFormatting sqref="M29">
    <cfRule type="expression" dxfId="0" priority="3">
      <formula>$M$29="税理士側変更有"</formula>
    </cfRule>
  </conditionalFormatting>
  <dataValidations count="10">
    <dataValidation type="list" allowBlank="1" showInputMessage="1" sqref="G6" xr:uid="{D329A82B-F9D1-4D3A-8211-2329D59865D9}">
      <formula1>"課税仕入(課税対応),課税仕入(非課税対応),課税仕入(共通対応),居住用建物,居住用建物(部分)"</formula1>
    </dataValidation>
    <dataValidation type="list" allowBlank="1" showInputMessage="1" sqref="I31" xr:uid="{0F7E8535-03A7-4405-974E-90379D6C320D}">
      <formula1>"契約書金額,固定資産税評価,その他"</formula1>
    </dataValidation>
    <dataValidation type="list" showInputMessage="1" sqref="E11:E17" xr:uid="{4BCEDF7E-6494-42AD-9C50-FF5503C42B23}">
      <formula1>"契約書金額,仲介料,固定資産税精算,管理費清算,その他"</formula1>
    </dataValidation>
    <dataValidation showInputMessage="1" sqref="C11:C17 C34:C40 C6" xr:uid="{883CC90C-C9AB-41DA-848C-4FD2A227F79B}"/>
    <dataValidation type="list" allowBlank="1" showInputMessage="1" showErrorMessage="1" sqref="J26" xr:uid="{64104F01-43BE-426F-BFE8-1CB0BD26765B}">
      <formula1>"仕入期,翌期,最終期"</formula1>
    </dataValidation>
    <dataValidation type="list" showInputMessage="1" sqref="E34:E40" xr:uid="{92E4A2CF-AB2B-44BC-A4AC-42030960DFF1}">
      <formula1>"契約書金額,固定資産税精算,管理費清算,その他"</formula1>
    </dataValidation>
    <dataValidation type="list" allowBlank="1" showInputMessage="1" showErrorMessage="1" sqref="M3 M29" xr:uid="{16F37FDC-5823-4187-8CE9-A0CD36ED7617}">
      <formula1>",税理士側変更有,変更確認済,OK"</formula1>
    </dataValidation>
    <dataValidation type="list" allowBlank="1" showInputMessage="1" showErrorMessage="1" sqref="M2 M28" xr:uid="{242C0519-21F4-424F-8A79-09D9782DA992}">
      <formula1>"税理士確認済,税理士確認未済"</formula1>
    </dataValidation>
    <dataValidation type="list" allowBlank="1" showInputMessage="1" sqref="M11:M17 M34:M40" xr:uid="{37493E9D-F616-4A71-B8FE-360D1DC88021}">
      <formula1>",未入力,✔ R3,✔ R4,✔ R5,✔ R6"</formula1>
    </dataValidation>
    <dataValidation type="list" allowBlank="1" showInputMessage="1" sqref="I6" xr:uid="{43BE02BE-0635-49FA-93BA-621694BC360D}">
      <formula1>"契約書金額,帳簿金額,固定資産税評価,その他の評価方法"</formula1>
    </dataValidation>
  </dataValidations>
  <pageMargins left="0.39370078740157483" right="0.23622047244094491" top="0.19685039370078741" bottom="0.19685039370078741" header="0.31496062992125984" footer="0.31496062992125984"/>
  <pageSetup paperSize="9" scale="7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サンプル</vt:lpstr>
      <vt:lpstr>判定</vt:lpstr>
      <vt:lpstr>00</vt:lpstr>
      <vt:lpstr>'00'!Print_Area</vt:lpstr>
      <vt:lpstr>サンプル!Print_Area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中村勇樹</dc:creator>
  <cp:lastModifiedBy>中村勇樹</cp:lastModifiedBy>
  <cp:lastPrinted>2023-04-19T04:13:03Z</cp:lastPrinted>
  <dcterms:created xsi:type="dcterms:W3CDTF">2022-01-14T00:39:02Z</dcterms:created>
  <dcterms:modified xsi:type="dcterms:W3CDTF">2023-04-24T06:20:01Z</dcterms:modified>
</cp:coreProperties>
</file>